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aghoft\AppData\Local\Temp\Fabasoft\Work\"/>
    </mc:Choice>
  </mc:AlternateContent>
  <bookViews>
    <workbookView xWindow="-120" yWindow="-120" windowWidth="30960" windowHeight="16920" activeTab="3"/>
  </bookViews>
  <sheets>
    <sheet name="2020" sheetId="1" r:id="rId1"/>
    <sheet name="2021" sheetId="2" r:id="rId2"/>
    <sheet name="2022" sheetId="3" r:id="rId3"/>
    <sheet name="2023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4" l="1"/>
  <c r="E97" i="4"/>
  <c r="C97" i="4"/>
  <c r="G96" i="4"/>
  <c r="E96" i="4"/>
  <c r="C96" i="4"/>
  <c r="G95" i="4"/>
  <c r="E95" i="4"/>
  <c r="C95" i="4"/>
  <c r="G89" i="4"/>
  <c r="E89" i="4"/>
  <c r="C89" i="4"/>
  <c r="G88" i="4"/>
  <c r="E88" i="4"/>
  <c r="C88" i="4"/>
  <c r="G87" i="4"/>
  <c r="E87" i="4"/>
  <c r="C87" i="4"/>
  <c r="G81" i="4"/>
  <c r="E81" i="4"/>
  <c r="C81" i="4"/>
  <c r="G80" i="4"/>
  <c r="E80" i="4"/>
  <c r="C80" i="4"/>
  <c r="G79" i="4"/>
  <c r="E79" i="4"/>
  <c r="C79" i="4"/>
  <c r="G73" i="4"/>
  <c r="E73" i="4"/>
  <c r="C73" i="4"/>
  <c r="G72" i="4"/>
  <c r="E72" i="4"/>
  <c r="C72" i="4"/>
  <c r="G71" i="4"/>
  <c r="E71" i="4"/>
  <c r="C71" i="4"/>
  <c r="G65" i="4"/>
  <c r="E65" i="4"/>
  <c r="C65" i="4"/>
  <c r="G64" i="4"/>
  <c r="E64" i="4"/>
  <c r="C64" i="4"/>
  <c r="G63" i="4"/>
  <c r="E63" i="4"/>
  <c r="C63" i="4"/>
  <c r="G57" i="4"/>
  <c r="E57" i="4"/>
  <c r="C57" i="4"/>
  <c r="G56" i="4"/>
  <c r="E56" i="4"/>
  <c r="C56" i="4"/>
  <c r="G55" i="4"/>
  <c r="E55" i="4"/>
  <c r="C55" i="4"/>
  <c r="G49" i="4"/>
  <c r="E49" i="4"/>
  <c r="C49" i="4"/>
  <c r="G48" i="4"/>
  <c r="E48" i="4"/>
  <c r="C48" i="4"/>
  <c r="G47" i="4"/>
  <c r="E47" i="4"/>
  <c r="C47" i="4"/>
  <c r="G41" i="4"/>
  <c r="E41" i="4"/>
  <c r="C41" i="4"/>
  <c r="G40" i="4"/>
  <c r="E40" i="4"/>
  <c r="C40" i="4"/>
  <c r="G39" i="4"/>
  <c r="E39" i="4"/>
  <c r="C39" i="4"/>
  <c r="G33" i="4"/>
  <c r="E33" i="4"/>
  <c r="C33" i="4"/>
  <c r="G32" i="4"/>
  <c r="E32" i="4"/>
  <c r="C32" i="4"/>
  <c r="G31" i="4"/>
  <c r="E31" i="4"/>
  <c r="C31" i="4"/>
  <c r="O25" i="4"/>
  <c r="K25" i="4"/>
  <c r="G25" i="4"/>
  <c r="C25" i="4"/>
  <c r="O24" i="4"/>
  <c r="K24" i="4"/>
  <c r="G24" i="4"/>
  <c r="C24" i="4"/>
  <c r="O23" i="4"/>
  <c r="K23" i="4"/>
  <c r="G23" i="4"/>
  <c r="C23" i="4"/>
  <c r="J5" i="4"/>
  <c r="I5" i="4"/>
  <c r="H5" i="4"/>
  <c r="F5" i="4"/>
  <c r="G10" i="4" s="1"/>
  <c r="D5" i="4"/>
  <c r="E11" i="4" s="1"/>
  <c r="B5" i="4"/>
  <c r="C14" i="4" s="1"/>
  <c r="G98" i="3"/>
  <c r="E98" i="3"/>
  <c r="C98" i="3"/>
  <c r="G97" i="3"/>
  <c r="E97" i="3"/>
  <c r="C97" i="3"/>
  <c r="G96" i="3"/>
  <c r="E96" i="3"/>
  <c r="C96" i="3"/>
  <c r="G90" i="3"/>
  <c r="E90" i="3"/>
  <c r="C90" i="3"/>
  <c r="G89" i="3"/>
  <c r="E89" i="3"/>
  <c r="C89" i="3"/>
  <c r="G88" i="3"/>
  <c r="E88" i="3"/>
  <c r="C88" i="3"/>
  <c r="G82" i="3"/>
  <c r="E82" i="3"/>
  <c r="C82" i="3"/>
  <c r="G81" i="3"/>
  <c r="E81" i="3"/>
  <c r="C81" i="3"/>
  <c r="G80" i="3"/>
  <c r="E80" i="3"/>
  <c r="C80" i="3"/>
  <c r="G74" i="3"/>
  <c r="E74" i="3"/>
  <c r="C74" i="3"/>
  <c r="G73" i="3"/>
  <c r="E73" i="3"/>
  <c r="C73" i="3"/>
  <c r="G72" i="3"/>
  <c r="E72" i="3"/>
  <c r="C72" i="3"/>
  <c r="G66" i="3"/>
  <c r="E66" i="3"/>
  <c r="C66" i="3"/>
  <c r="G65" i="3"/>
  <c r="E65" i="3"/>
  <c r="C65" i="3"/>
  <c r="G64" i="3"/>
  <c r="E64" i="3"/>
  <c r="C64" i="3"/>
  <c r="G58" i="3"/>
  <c r="E58" i="3"/>
  <c r="C58" i="3"/>
  <c r="G57" i="3"/>
  <c r="E57" i="3"/>
  <c r="C57" i="3"/>
  <c r="G56" i="3"/>
  <c r="E56" i="3"/>
  <c r="C56" i="3"/>
  <c r="G50" i="3"/>
  <c r="E50" i="3"/>
  <c r="C50" i="3"/>
  <c r="G49" i="3"/>
  <c r="E49" i="3"/>
  <c r="C49" i="3"/>
  <c r="G48" i="3"/>
  <c r="E48" i="3"/>
  <c r="C48" i="3"/>
  <c r="G42" i="3"/>
  <c r="E42" i="3"/>
  <c r="C42" i="3"/>
  <c r="G41" i="3"/>
  <c r="E41" i="3"/>
  <c r="C41" i="3"/>
  <c r="G40" i="3"/>
  <c r="E40" i="3"/>
  <c r="C40" i="3"/>
  <c r="G34" i="3"/>
  <c r="E34" i="3"/>
  <c r="C34" i="3"/>
  <c r="G33" i="3"/>
  <c r="E33" i="3"/>
  <c r="C33" i="3"/>
  <c r="G32" i="3"/>
  <c r="E32" i="3"/>
  <c r="C32" i="3"/>
  <c r="O26" i="3"/>
  <c r="K26" i="3"/>
  <c r="G26" i="3"/>
  <c r="C26" i="3"/>
  <c r="O25" i="3"/>
  <c r="K25" i="3"/>
  <c r="G25" i="3"/>
  <c r="C25" i="3"/>
  <c r="O24" i="3"/>
  <c r="K24" i="3"/>
  <c r="G24" i="3"/>
  <c r="C24" i="3"/>
  <c r="J5" i="3"/>
  <c r="I5" i="3"/>
  <c r="H5" i="3"/>
  <c r="F5" i="3"/>
  <c r="G16" i="3" s="1"/>
  <c r="D5" i="3"/>
  <c r="E11" i="3" s="1"/>
  <c r="B5" i="3"/>
  <c r="C14" i="3" s="1"/>
  <c r="G98" i="2"/>
  <c r="E98" i="2"/>
  <c r="C98" i="2"/>
  <c r="G97" i="2"/>
  <c r="E97" i="2"/>
  <c r="C97" i="2"/>
  <c r="G96" i="2"/>
  <c r="E96" i="2"/>
  <c r="C96" i="2"/>
  <c r="G90" i="2"/>
  <c r="E90" i="2"/>
  <c r="C90" i="2"/>
  <c r="G89" i="2"/>
  <c r="E89" i="2"/>
  <c r="C89" i="2"/>
  <c r="G88" i="2"/>
  <c r="E88" i="2"/>
  <c r="C88" i="2"/>
  <c r="G82" i="2"/>
  <c r="E82" i="2"/>
  <c r="C82" i="2"/>
  <c r="G81" i="2"/>
  <c r="E81" i="2"/>
  <c r="C81" i="2"/>
  <c r="G80" i="2"/>
  <c r="E80" i="2"/>
  <c r="C80" i="2"/>
  <c r="G74" i="2"/>
  <c r="E74" i="2"/>
  <c r="C74" i="2"/>
  <c r="G73" i="2"/>
  <c r="E73" i="2"/>
  <c r="C73" i="2"/>
  <c r="G72" i="2"/>
  <c r="E72" i="2"/>
  <c r="C72" i="2"/>
  <c r="G66" i="2"/>
  <c r="E66" i="2"/>
  <c r="C66" i="2"/>
  <c r="G65" i="2"/>
  <c r="E65" i="2"/>
  <c r="C65" i="2"/>
  <c r="G64" i="2"/>
  <c r="E64" i="2"/>
  <c r="C64" i="2"/>
  <c r="G58" i="2"/>
  <c r="E58" i="2"/>
  <c r="C58" i="2"/>
  <c r="G57" i="2"/>
  <c r="E57" i="2"/>
  <c r="C57" i="2"/>
  <c r="G56" i="2"/>
  <c r="E56" i="2"/>
  <c r="C56" i="2"/>
  <c r="G50" i="2"/>
  <c r="E50" i="2"/>
  <c r="C50" i="2"/>
  <c r="G49" i="2"/>
  <c r="E49" i="2"/>
  <c r="C49" i="2"/>
  <c r="G48" i="2"/>
  <c r="E48" i="2"/>
  <c r="C48" i="2"/>
  <c r="G42" i="2"/>
  <c r="E42" i="2"/>
  <c r="C42" i="2"/>
  <c r="G41" i="2"/>
  <c r="E41" i="2"/>
  <c r="C41" i="2"/>
  <c r="G40" i="2"/>
  <c r="E40" i="2"/>
  <c r="C40" i="2"/>
  <c r="G34" i="2"/>
  <c r="E34" i="2"/>
  <c r="C34" i="2"/>
  <c r="G33" i="2"/>
  <c r="E33" i="2"/>
  <c r="C33" i="2"/>
  <c r="G32" i="2"/>
  <c r="E32" i="2"/>
  <c r="C32" i="2"/>
  <c r="O26" i="2"/>
  <c r="K26" i="2"/>
  <c r="G26" i="2"/>
  <c r="C26" i="2"/>
  <c r="O25" i="2"/>
  <c r="K25" i="2"/>
  <c r="G25" i="2"/>
  <c r="C25" i="2"/>
  <c r="O24" i="2"/>
  <c r="K24" i="2"/>
  <c r="G24" i="2"/>
  <c r="C24" i="2"/>
  <c r="E17" i="2"/>
  <c r="J5" i="2"/>
  <c r="I5" i="2"/>
  <c r="H5" i="2"/>
  <c r="F5" i="2"/>
  <c r="G10" i="2" s="1"/>
  <c r="D5" i="2"/>
  <c r="E13" i="2" s="1"/>
  <c r="B5" i="2"/>
  <c r="C11" i="2" s="1"/>
  <c r="G97" i="1"/>
  <c r="G98" i="1"/>
  <c r="E97" i="1"/>
  <c r="E98" i="1"/>
  <c r="G96" i="1"/>
  <c r="E96" i="1"/>
  <c r="G89" i="1"/>
  <c r="G90" i="1"/>
  <c r="E89" i="1"/>
  <c r="E90" i="1"/>
  <c r="G88" i="1"/>
  <c r="E88" i="1"/>
  <c r="G81" i="1"/>
  <c r="G82" i="1"/>
  <c r="E81" i="1"/>
  <c r="E82" i="1"/>
  <c r="G80" i="1"/>
  <c r="E80" i="1"/>
  <c r="G73" i="1"/>
  <c r="G74" i="1"/>
  <c r="E73" i="1"/>
  <c r="E74" i="1"/>
  <c r="G72" i="1"/>
  <c r="E72" i="1"/>
  <c r="G65" i="1"/>
  <c r="G66" i="1"/>
  <c r="E65" i="1"/>
  <c r="E66" i="1"/>
  <c r="G64" i="1"/>
  <c r="E64" i="1"/>
  <c r="G57" i="1"/>
  <c r="G58" i="1"/>
  <c r="G56" i="1"/>
  <c r="E57" i="1"/>
  <c r="E58" i="1"/>
  <c r="E56" i="1"/>
  <c r="G49" i="1"/>
  <c r="G50" i="1"/>
  <c r="G48" i="1"/>
  <c r="E49" i="1"/>
  <c r="E50" i="1"/>
  <c r="E48" i="1"/>
  <c r="C97" i="1"/>
  <c r="C98" i="1"/>
  <c r="C96" i="1"/>
  <c r="C89" i="1"/>
  <c r="C90" i="1"/>
  <c r="C88" i="1"/>
  <c r="C81" i="1"/>
  <c r="C82" i="1"/>
  <c r="C80" i="1"/>
  <c r="C73" i="1"/>
  <c r="C74" i="1"/>
  <c r="C72" i="1"/>
  <c r="C65" i="1"/>
  <c r="C66" i="1"/>
  <c r="C64" i="1"/>
  <c r="C57" i="1"/>
  <c r="C58" i="1"/>
  <c r="C56" i="1"/>
  <c r="C49" i="1"/>
  <c r="C50" i="1"/>
  <c r="C48" i="1"/>
  <c r="G41" i="1"/>
  <c r="G42" i="1"/>
  <c r="G40" i="1"/>
  <c r="E41" i="1"/>
  <c r="E42" i="1"/>
  <c r="E40" i="1"/>
  <c r="C41" i="1"/>
  <c r="C42" i="1"/>
  <c r="C40" i="1"/>
  <c r="C32" i="1"/>
  <c r="C33" i="1"/>
  <c r="C34" i="1"/>
  <c r="G33" i="1"/>
  <c r="G34" i="1"/>
  <c r="G32" i="1"/>
  <c r="E33" i="1"/>
  <c r="E34" i="1"/>
  <c r="E32" i="1"/>
  <c r="O25" i="1"/>
  <c r="O26" i="1"/>
  <c r="O24" i="1"/>
  <c r="K25" i="1"/>
  <c r="K26" i="1"/>
  <c r="K24" i="1"/>
  <c r="G25" i="1"/>
  <c r="G26" i="1"/>
  <c r="G24" i="1"/>
  <c r="C25" i="1"/>
  <c r="C26" i="1"/>
  <c r="C24" i="1"/>
  <c r="I5" i="1"/>
  <c r="J5" i="1"/>
  <c r="D5" i="1"/>
  <c r="E11" i="1" s="1"/>
  <c r="F5" i="1"/>
  <c r="G10" i="1" s="1"/>
  <c r="H5" i="1"/>
  <c r="B5" i="1"/>
  <c r="C9" i="1" s="1"/>
  <c r="E8" i="2" l="1"/>
  <c r="G7" i="3"/>
  <c r="G6" i="4"/>
  <c r="C12" i="4"/>
  <c r="G8" i="1"/>
  <c r="C16" i="1"/>
  <c r="E6" i="1"/>
  <c r="E10" i="1"/>
  <c r="E9" i="1"/>
  <c r="C14" i="1"/>
  <c r="E16" i="1"/>
  <c r="E8" i="1"/>
  <c r="E12" i="1"/>
  <c r="E17" i="1"/>
  <c r="C13" i="1"/>
  <c r="E15" i="1"/>
  <c r="E7" i="1"/>
  <c r="C10" i="1"/>
  <c r="C15" i="1"/>
  <c r="C6" i="1"/>
  <c r="C12" i="1"/>
  <c r="E14" i="1"/>
  <c r="G6" i="1"/>
  <c r="C7" i="1"/>
  <c r="C11" i="1"/>
  <c r="E13" i="1"/>
  <c r="G7" i="1"/>
  <c r="C8" i="1"/>
  <c r="C17" i="1"/>
  <c r="G7" i="4"/>
  <c r="G8" i="4"/>
  <c r="G11" i="4"/>
  <c r="G14" i="4"/>
  <c r="G13" i="4"/>
  <c r="G16" i="4"/>
  <c r="C17" i="4"/>
  <c r="C9" i="4"/>
  <c r="C9" i="3"/>
  <c r="G11" i="3"/>
  <c r="G15" i="3"/>
  <c r="E14" i="3"/>
  <c r="C13" i="3"/>
  <c r="C17" i="3"/>
  <c r="G14" i="2"/>
  <c r="G8" i="2"/>
  <c r="G11" i="2"/>
  <c r="E9" i="2"/>
  <c r="E11" i="2"/>
  <c r="E16" i="2"/>
  <c r="G13" i="2"/>
  <c r="G6" i="2"/>
  <c r="G16" i="2"/>
  <c r="E6" i="4"/>
  <c r="E17" i="4"/>
  <c r="C7" i="4"/>
  <c r="G9" i="4"/>
  <c r="E12" i="4"/>
  <c r="C15" i="4"/>
  <c r="G17" i="4"/>
  <c r="E7" i="4"/>
  <c r="C10" i="4"/>
  <c r="G12" i="4"/>
  <c r="E15" i="4"/>
  <c r="E14" i="4"/>
  <c r="E9" i="4"/>
  <c r="E10" i="4"/>
  <c r="C13" i="4"/>
  <c r="G15" i="4"/>
  <c r="C8" i="4"/>
  <c r="E13" i="4"/>
  <c r="C16" i="4"/>
  <c r="E8" i="4"/>
  <c r="C11" i="4"/>
  <c r="E16" i="4"/>
  <c r="C6" i="4"/>
  <c r="G6" i="3"/>
  <c r="E9" i="3"/>
  <c r="C12" i="3"/>
  <c r="G14" i="3"/>
  <c r="E17" i="3"/>
  <c r="C7" i="3"/>
  <c r="G9" i="3"/>
  <c r="E12" i="3"/>
  <c r="C15" i="3"/>
  <c r="G17" i="3"/>
  <c r="E7" i="3"/>
  <c r="C10" i="3"/>
  <c r="G12" i="3"/>
  <c r="E15" i="3"/>
  <c r="E10" i="3"/>
  <c r="E6" i="3"/>
  <c r="C8" i="3"/>
  <c r="G10" i="3"/>
  <c r="E13" i="3"/>
  <c r="C16" i="3"/>
  <c r="E8" i="3"/>
  <c r="C11" i="3"/>
  <c r="G13" i="3"/>
  <c r="E16" i="3"/>
  <c r="C6" i="3"/>
  <c r="G8" i="3"/>
  <c r="E6" i="2"/>
  <c r="C9" i="2"/>
  <c r="E14" i="2"/>
  <c r="C17" i="2"/>
  <c r="C12" i="2"/>
  <c r="C7" i="2"/>
  <c r="G9" i="2"/>
  <c r="E12" i="2"/>
  <c r="C15" i="2"/>
  <c r="G17" i="2"/>
  <c r="E7" i="2"/>
  <c r="C10" i="2"/>
  <c r="G12" i="2"/>
  <c r="E15" i="2"/>
  <c r="C6" i="2"/>
  <c r="G7" i="2"/>
  <c r="E10" i="2"/>
  <c r="C13" i="2"/>
  <c r="G15" i="2"/>
  <c r="C14" i="2"/>
  <c r="C8" i="2"/>
  <c r="C16" i="2"/>
  <c r="G17" i="1"/>
  <c r="G12" i="1"/>
  <c r="G9" i="1"/>
  <c r="G16" i="1"/>
  <c r="G15" i="1"/>
  <c r="G14" i="1"/>
  <c r="G13" i="1"/>
  <c r="G11" i="1"/>
  <c r="G5" i="4" l="1"/>
  <c r="C5" i="4"/>
  <c r="E5" i="3"/>
  <c r="G5" i="2"/>
  <c r="C5" i="2"/>
  <c r="E5" i="4"/>
  <c r="C5" i="3"/>
  <c r="G5" i="3"/>
  <c r="E5" i="2"/>
  <c r="E5" i="1"/>
  <c r="G5" i="1"/>
  <c r="C5" i="1"/>
</calcChain>
</file>

<file path=xl/sharedStrings.xml><?xml version="1.0" encoding="utf-8"?>
<sst xmlns="http://schemas.openxmlformats.org/spreadsheetml/2006/main" count="796" uniqueCount="44">
  <si>
    <t xml:space="preserve"> Bis unter 8 000</t>
  </si>
  <si>
    <t xml:space="preserve"> 8 000 bis unter 20 000</t>
  </si>
  <si>
    <t xml:space="preserve"> 20 000 bis unter 40 000</t>
  </si>
  <si>
    <t xml:space="preserve"> 40 000 bis unter 200 000</t>
  </si>
  <si>
    <t xml:space="preserve"> 200 000 bis unter 500 000</t>
  </si>
  <si>
    <t xml:space="preserve"> 500 000 bis unter 1 000 000</t>
  </si>
  <si>
    <t>insgesamt:</t>
  </si>
  <si>
    <t>Fälle</t>
  </si>
  <si>
    <t>Anzahl</t>
  </si>
  <si>
    <t>%</t>
  </si>
  <si>
    <t>Zu versteuerndes 
Einkommen (KZ 2614)</t>
  </si>
  <si>
    <t>Summe in
Mio. Euro</t>
  </si>
  <si>
    <t>Staffel nach: Zu versteuerndes Einkommen (KZ 2614)</t>
  </si>
  <si>
    <t xml:space="preserve"> 1 000 000 bis unter 2.500.000</t>
  </si>
  <si>
    <t>11 bis 100</t>
  </si>
  <si>
    <t>Größer 100</t>
  </si>
  <si>
    <t>Darstellung nach zu versteuerndem Einkommen</t>
  </si>
  <si>
    <t xml:space="preserve"> 2.500.000 bis unter 5.000.000</t>
  </si>
  <si>
    <t xml:space="preserve"> &gt; 5.000.000</t>
  </si>
  <si>
    <t>bis 10</t>
  </si>
  <si>
    <r>
      <rPr>
        <sz val="12"/>
        <color rgb="FFFF0000"/>
        <rFont val="Calibri"/>
        <family val="2"/>
      </rPr>
      <t xml:space="preserve">*     </t>
    </r>
    <r>
      <rPr>
        <sz val="12"/>
        <color theme="1"/>
        <rFont val="Calibri"/>
        <family val="2"/>
      </rPr>
      <t>Nullfälle: KZ2614 nicht vorhanden</t>
    </r>
  </si>
  <si>
    <r>
      <rPr>
        <sz val="12"/>
        <color rgb="FFFF0000"/>
        <rFont val="Calibri"/>
        <family val="2"/>
      </rPr>
      <t xml:space="preserve">**  </t>
    </r>
    <r>
      <rPr>
        <sz val="12"/>
        <color theme="1"/>
        <rFont val="Calibri"/>
        <family val="2"/>
      </rPr>
      <t xml:space="preserve"> KZ2614 &lt; 0</t>
    </r>
  </si>
  <si>
    <r>
      <rPr>
        <sz val="12"/>
        <color rgb="FFFF0000"/>
        <rFont val="Calibri"/>
        <family val="2"/>
      </rPr>
      <t xml:space="preserve">*** </t>
    </r>
    <r>
      <rPr>
        <sz val="12"/>
        <color theme="1"/>
        <rFont val="Calibri"/>
        <family val="2"/>
      </rPr>
      <t>KZ2614 = 0</t>
    </r>
  </si>
  <si>
    <r>
      <t xml:space="preserve"> Nullfälle</t>
    </r>
    <r>
      <rPr>
        <sz val="12"/>
        <color rgb="FFFF0000"/>
        <rFont val="Calibri"/>
        <family val="2"/>
      </rPr>
      <t>*</t>
    </r>
  </si>
  <si>
    <r>
      <t xml:space="preserve"> unter 0 </t>
    </r>
    <r>
      <rPr>
        <sz val="12"/>
        <color rgb="FFFF0000"/>
        <rFont val="Calibri"/>
        <family val="2"/>
      </rPr>
      <t>**</t>
    </r>
  </si>
  <si>
    <r>
      <t xml:space="preserve"> 0 </t>
    </r>
    <r>
      <rPr>
        <sz val="12"/>
        <color rgb="FFFF0000"/>
        <rFont val="Calibri"/>
        <family val="2"/>
      </rPr>
      <t>***</t>
    </r>
  </si>
  <si>
    <t>QS</t>
  </si>
  <si>
    <t>Summe Euro (original)</t>
  </si>
  <si>
    <t>keine Arbeitnehmer</t>
  </si>
  <si>
    <t xml:space="preserve"> Nullfälle*</t>
  </si>
  <si>
    <t>*     Nullfälle: KZ2614 nicht vorhanden</t>
  </si>
  <si>
    <t xml:space="preserve"> unter 0 **</t>
  </si>
  <si>
    <t>**   KZ2614 &lt; 0</t>
  </si>
  <si>
    <t xml:space="preserve"> 0 ***</t>
  </si>
  <si>
    <t>*** KZ2614 = 0</t>
  </si>
  <si>
    <t>Staffel nach: Zu versteuerndes Einkommen</t>
  </si>
  <si>
    <t>Zu versteuerndes 
Einkommen</t>
  </si>
  <si>
    <t xml:space="preserve">Körperschaftsteuer
</t>
  </si>
  <si>
    <t xml:space="preserve">Anzahl Arbeitnehmer
</t>
  </si>
  <si>
    <t>Einkommen ≤0</t>
  </si>
  <si>
    <t xml:space="preserve">Zu versteuerndes 
Einkommen </t>
  </si>
  <si>
    <t xml:space="preserve">Staffel nach Anzahl Arbeitnehmer
</t>
  </si>
  <si>
    <t>Darstellung nach Anzahl Arbeitnehmer</t>
  </si>
  <si>
    <t>Nullfälle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</si>
</sst>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4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quotePrefix="1" applyBorder="1" applyAlignment="1">
      <alignment vertical="top"/>
    </xf>
    <xf numFmtId="0" fontId="0" fillId="0" borderId="1" xfId="0" applyBorder="1"/>
    <xf numFmtId="3" fontId="0" fillId="0" borderId="1" xfId="0" applyNumberFormat="1" applyBorder="1" applyAlignment="1">
      <alignment vertical="top"/>
    </xf>
    <xf numFmtId="164" fontId="0" fillId="0" borderId="1" xfId="1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16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4" zoomScaleNormal="100" workbookViewId="0">
      <selection activeCell="I22" sqref="I22"/>
    </sheetView>
  </sheetViews>
  <sheetFormatPr baseColWidth="10" defaultRowHeight="15.75" x14ac:dyDescent="0.25"/>
  <cols>
    <col min="1" max="1" width="60" style="1" customWidth="1"/>
    <col min="2" max="3" width="11" style="1"/>
    <col min="4" max="4" width="11.875" style="1" bestFit="1" customWidth="1"/>
    <col min="5" max="5" width="11" style="1"/>
    <col min="6" max="6" width="11.125" style="1" bestFit="1" customWidth="1"/>
    <col min="7" max="7" width="11" style="1"/>
    <col min="8" max="8" width="12.75" style="1" customWidth="1"/>
    <col min="9" max="9" width="23.625" style="1" customWidth="1"/>
    <col min="10" max="10" width="18.5" style="1" customWidth="1"/>
    <col min="11" max="16384" width="11" style="1"/>
  </cols>
  <sheetData>
    <row r="1" spans="1:12" ht="15.75" customHeight="1" x14ac:dyDescent="0.25"/>
    <row r="2" spans="1:12" ht="30.75" customHeight="1" x14ac:dyDescent="0.25">
      <c r="A2" s="4" t="s">
        <v>16</v>
      </c>
      <c r="I2" s="19" t="s">
        <v>26</v>
      </c>
      <c r="J2" s="19"/>
    </row>
    <row r="3" spans="1:12" ht="36.75" customHeight="1" x14ac:dyDescent="0.25">
      <c r="B3" s="19" t="s">
        <v>7</v>
      </c>
      <c r="C3" s="19"/>
      <c r="D3" s="18" t="s">
        <v>36</v>
      </c>
      <c r="E3" s="19"/>
      <c r="F3" s="18" t="s">
        <v>37</v>
      </c>
      <c r="G3" s="19"/>
      <c r="H3" s="3" t="s">
        <v>38</v>
      </c>
      <c r="I3" s="3" t="s">
        <v>36</v>
      </c>
      <c r="J3" s="3" t="s">
        <v>37</v>
      </c>
    </row>
    <row r="4" spans="1:12" ht="31.5" x14ac:dyDescent="0.25">
      <c r="A4" s="2" t="s">
        <v>35</v>
      </c>
      <c r="B4" s="2" t="s">
        <v>8</v>
      </c>
      <c r="C4" s="2" t="s">
        <v>9</v>
      </c>
      <c r="D4" s="3" t="s">
        <v>11</v>
      </c>
      <c r="E4" s="2" t="s">
        <v>9</v>
      </c>
      <c r="F4" s="3" t="s">
        <v>11</v>
      </c>
      <c r="G4" s="2" t="s">
        <v>9</v>
      </c>
      <c r="H4" s="2"/>
      <c r="I4" s="3" t="s">
        <v>27</v>
      </c>
      <c r="J4" s="3" t="s">
        <v>27</v>
      </c>
    </row>
    <row r="5" spans="1:12" x14ac:dyDescent="0.25">
      <c r="A5" s="2" t="s">
        <v>6</v>
      </c>
      <c r="B5" s="11">
        <f t="shared" ref="B5:J5" si="0">SUM(B6:B17)</f>
        <v>169694</v>
      </c>
      <c r="C5" s="12">
        <f t="shared" si="0"/>
        <v>0.99999999999999989</v>
      </c>
      <c r="D5" s="13">
        <f t="shared" si="0"/>
        <v>37713.937071469998</v>
      </c>
      <c r="E5" s="12">
        <f t="shared" si="0"/>
        <v>1</v>
      </c>
      <c r="F5" s="13">
        <f t="shared" si="0"/>
        <v>9249.8378663900003</v>
      </c>
      <c r="G5" s="12">
        <f t="shared" si="0"/>
        <v>1</v>
      </c>
      <c r="H5" s="11">
        <f t="shared" si="0"/>
        <v>2800337</v>
      </c>
      <c r="I5" s="13">
        <f t="shared" si="0"/>
        <v>37713937071.470001</v>
      </c>
      <c r="J5" s="13">
        <f t="shared" si="0"/>
        <v>9249837866.3899994</v>
      </c>
    </row>
    <row r="6" spans="1:12" x14ac:dyDescent="0.25">
      <c r="A6" s="2" t="s">
        <v>23</v>
      </c>
      <c r="B6" s="8">
        <v>844</v>
      </c>
      <c r="C6" s="9">
        <f t="shared" ref="C6:C17" si="1">B6/$B$5</f>
        <v>4.9736584675946112E-3</v>
      </c>
      <c r="D6" s="10"/>
      <c r="E6" s="9">
        <f t="shared" ref="E6:E17" si="2">D6/$D$5</f>
        <v>0</v>
      </c>
      <c r="F6" s="10">
        <v>7.7059143900000002</v>
      </c>
      <c r="G6" s="9">
        <f t="shared" ref="G6:G17" si="3">F6/$F$5</f>
        <v>8.3308642824973561E-4</v>
      </c>
      <c r="H6" s="8">
        <v>3349</v>
      </c>
      <c r="I6" s="10">
        <v>0</v>
      </c>
      <c r="J6" s="10">
        <v>7705914.3899999997</v>
      </c>
      <c r="L6" s="1" t="s">
        <v>20</v>
      </c>
    </row>
    <row r="7" spans="1:12" x14ac:dyDescent="0.25">
      <c r="A7" s="2" t="s">
        <v>24</v>
      </c>
      <c r="B7" s="8"/>
      <c r="C7" s="9">
        <f t="shared" si="1"/>
        <v>0</v>
      </c>
      <c r="D7" s="10"/>
      <c r="E7" s="9">
        <f t="shared" si="2"/>
        <v>0</v>
      </c>
      <c r="F7" s="10"/>
      <c r="G7" s="9">
        <f t="shared" si="3"/>
        <v>0</v>
      </c>
      <c r="H7" s="8">
        <v>0</v>
      </c>
      <c r="I7" s="10">
        <v>0</v>
      </c>
      <c r="J7" s="10">
        <v>0</v>
      </c>
      <c r="L7" s="1" t="s">
        <v>21</v>
      </c>
    </row>
    <row r="8" spans="1:12" x14ac:dyDescent="0.25">
      <c r="A8" s="6" t="s">
        <v>25</v>
      </c>
      <c r="B8" s="8">
        <v>67718</v>
      </c>
      <c r="C8" s="9">
        <f t="shared" si="1"/>
        <v>0.39905948354096199</v>
      </c>
      <c r="D8" s="10">
        <v>0</v>
      </c>
      <c r="E8" s="9">
        <f t="shared" si="2"/>
        <v>0</v>
      </c>
      <c r="F8" s="10">
        <v>19.338539000000001</v>
      </c>
      <c r="G8" s="9">
        <f t="shared" si="3"/>
        <v>2.0906895103824548E-3</v>
      </c>
      <c r="H8" s="8">
        <v>586626</v>
      </c>
      <c r="I8" s="10">
        <v>0</v>
      </c>
      <c r="J8" s="10">
        <v>19338539</v>
      </c>
      <c r="L8" s="1" t="s">
        <v>22</v>
      </c>
    </row>
    <row r="9" spans="1:12" x14ac:dyDescent="0.25">
      <c r="A9" s="5" t="s">
        <v>0</v>
      </c>
      <c r="B9" s="8">
        <v>27103</v>
      </c>
      <c r="C9" s="9">
        <f t="shared" si="1"/>
        <v>0.15971690218864545</v>
      </c>
      <c r="D9" s="10">
        <v>85.49123677</v>
      </c>
      <c r="E9" s="9">
        <f t="shared" si="2"/>
        <v>2.2668340515069898E-3</v>
      </c>
      <c r="F9" s="10">
        <v>27.239666</v>
      </c>
      <c r="G9" s="9">
        <f t="shared" si="3"/>
        <v>2.9448803744957981E-3</v>
      </c>
      <c r="H9" s="8">
        <v>117442</v>
      </c>
      <c r="I9" s="10">
        <v>85491236.769999996</v>
      </c>
      <c r="J9" s="10">
        <v>27239666</v>
      </c>
    </row>
    <row r="10" spans="1:12" x14ac:dyDescent="0.25">
      <c r="A10" s="5" t="s">
        <v>1</v>
      </c>
      <c r="B10" s="8">
        <v>13945</v>
      </c>
      <c r="C10" s="9">
        <f t="shared" si="1"/>
        <v>8.2177330960434669E-2</v>
      </c>
      <c r="D10" s="10">
        <v>183.75817889000001</v>
      </c>
      <c r="E10" s="9">
        <f t="shared" si="2"/>
        <v>4.8724209976213325E-3</v>
      </c>
      <c r="F10" s="10">
        <v>37.677306000000002</v>
      </c>
      <c r="G10" s="9">
        <f t="shared" si="3"/>
        <v>4.0732936667899232E-3</v>
      </c>
      <c r="H10" s="8">
        <v>93324</v>
      </c>
      <c r="I10" s="10">
        <v>183758178.88999999</v>
      </c>
      <c r="J10" s="10">
        <v>37677306</v>
      </c>
    </row>
    <row r="11" spans="1:12" x14ac:dyDescent="0.25">
      <c r="A11" s="5" t="s">
        <v>2</v>
      </c>
      <c r="B11" s="8">
        <v>11691</v>
      </c>
      <c r="C11" s="9">
        <f t="shared" si="1"/>
        <v>6.8894598512616825E-2</v>
      </c>
      <c r="D11" s="10">
        <v>339.86618698000001</v>
      </c>
      <c r="E11" s="9">
        <f t="shared" si="2"/>
        <v>9.0116867495412846E-3</v>
      </c>
      <c r="F11" s="10">
        <v>71.710626000000005</v>
      </c>
      <c r="G11" s="9">
        <f t="shared" si="3"/>
        <v>7.7526359959849784E-3</v>
      </c>
      <c r="H11" s="8">
        <v>103676</v>
      </c>
      <c r="I11" s="10">
        <v>339866186.98000002</v>
      </c>
      <c r="J11" s="10">
        <v>71710626</v>
      </c>
    </row>
    <row r="12" spans="1:12" x14ac:dyDescent="0.25">
      <c r="A12" s="5" t="s">
        <v>3</v>
      </c>
      <c r="B12" s="8">
        <v>28169</v>
      </c>
      <c r="C12" s="9">
        <f t="shared" si="1"/>
        <v>0.16599879783610499</v>
      </c>
      <c r="D12" s="10">
        <v>2729.1421393400001</v>
      </c>
      <c r="E12" s="9">
        <f t="shared" si="2"/>
        <v>7.2364286289392829E-2</v>
      </c>
      <c r="F12" s="10">
        <v>662.284491</v>
      </c>
      <c r="G12" s="9">
        <f t="shared" si="3"/>
        <v>7.1599578345741807E-2</v>
      </c>
      <c r="H12" s="8">
        <v>373050</v>
      </c>
      <c r="I12" s="10">
        <v>2729142139.3400002</v>
      </c>
      <c r="J12" s="10">
        <v>662284491</v>
      </c>
    </row>
    <row r="13" spans="1:12" x14ac:dyDescent="0.25">
      <c r="A13" s="5" t="s">
        <v>4</v>
      </c>
      <c r="B13" s="8">
        <v>10665</v>
      </c>
      <c r="C13" s="9">
        <f t="shared" si="1"/>
        <v>6.2848421275943755E-2</v>
      </c>
      <c r="D13" s="10">
        <v>3355.9139636599998</v>
      </c>
      <c r="E13" s="9">
        <f t="shared" si="2"/>
        <v>8.8983389808928115E-2</v>
      </c>
      <c r="F13" s="10">
        <v>821.22917299999995</v>
      </c>
      <c r="G13" s="9">
        <f t="shared" si="3"/>
        <v>8.8783088402446433E-2</v>
      </c>
      <c r="H13" s="8">
        <v>243379</v>
      </c>
      <c r="I13" s="10">
        <v>3355913963.6599998</v>
      </c>
      <c r="J13" s="10">
        <v>821229173</v>
      </c>
    </row>
    <row r="14" spans="1:12" x14ac:dyDescent="0.25">
      <c r="A14" s="5" t="s">
        <v>5</v>
      </c>
      <c r="B14" s="8">
        <v>4638</v>
      </c>
      <c r="C14" s="9">
        <f t="shared" si="1"/>
        <v>2.7331549730691716E-2</v>
      </c>
      <c r="D14" s="10">
        <v>3232.0378703000001</v>
      </c>
      <c r="E14" s="9">
        <f t="shared" si="2"/>
        <v>8.5698766060279236E-2</v>
      </c>
      <c r="F14" s="10">
        <v>797.55288900000005</v>
      </c>
      <c r="G14" s="9">
        <f t="shared" si="3"/>
        <v>8.6223445266859225E-2</v>
      </c>
      <c r="H14" s="8">
        <v>229118</v>
      </c>
      <c r="I14" s="10">
        <v>3232037870.3000002</v>
      </c>
      <c r="J14" s="10">
        <v>797552889</v>
      </c>
    </row>
    <row r="15" spans="1:12" x14ac:dyDescent="0.25">
      <c r="A15" s="5" t="s">
        <v>13</v>
      </c>
      <c r="B15" s="8">
        <v>2936</v>
      </c>
      <c r="C15" s="9">
        <f t="shared" si="1"/>
        <v>1.7301731351727228E-2</v>
      </c>
      <c r="D15" s="10">
        <v>4517.4453047099996</v>
      </c>
      <c r="E15" s="9">
        <f t="shared" si="2"/>
        <v>0.11978185401723482</v>
      </c>
      <c r="F15" s="10">
        <v>1118.1581510000001</v>
      </c>
      <c r="G15" s="9">
        <f t="shared" si="3"/>
        <v>0.12088408112134744</v>
      </c>
      <c r="H15" s="8">
        <v>537412</v>
      </c>
      <c r="I15" s="10">
        <v>4517445304.71</v>
      </c>
      <c r="J15" s="10">
        <v>1118158151</v>
      </c>
    </row>
    <row r="16" spans="1:12" x14ac:dyDescent="0.25">
      <c r="A16" s="5" t="s">
        <v>17</v>
      </c>
      <c r="B16" s="14">
        <v>1046</v>
      </c>
      <c r="C16" s="9">
        <f t="shared" si="1"/>
        <v>6.1640364420663075E-3</v>
      </c>
      <c r="D16" s="16">
        <v>3623.90335405</v>
      </c>
      <c r="E16" s="9">
        <f t="shared" si="2"/>
        <v>9.6089234788256192E-2</v>
      </c>
      <c r="F16" s="16">
        <v>890.297549</v>
      </c>
      <c r="G16" s="9">
        <f t="shared" si="3"/>
        <v>9.6250070742857546E-2</v>
      </c>
      <c r="H16" s="14">
        <v>142137</v>
      </c>
      <c r="I16" s="16">
        <v>3623903354.0500002</v>
      </c>
      <c r="J16" s="16">
        <v>890297549</v>
      </c>
    </row>
    <row r="17" spans="1:15" x14ac:dyDescent="0.25">
      <c r="A17" s="5" t="s">
        <v>18</v>
      </c>
      <c r="B17" s="8">
        <v>939</v>
      </c>
      <c r="C17" s="9">
        <f t="shared" si="1"/>
        <v>5.5334896932124882E-3</v>
      </c>
      <c r="D17" s="10">
        <v>19646.37883677</v>
      </c>
      <c r="E17" s="9">
        <f t="shared" si="2"/>
        <v>0.52093152723723923</v>
      </c>
      <c r="F17" s="10">
        <v>4796.6435620000002</v>
      </c>
      <c r="G17" s="9">
        <f t="shared" si="3"/>
        <v>0.51856515014484472</v>
      </c>
      <c r="H17" s="8">
        <v>370824</v>
      </c>
      <c r="I17" s="10">
        <v>19646378836.77</v>
      </c>
      <c r="J17" s="10">
        <v>4796643562</v>
      </c>
    </row>
    <row r="20" spans="1:15" x14ac:dyDescent="0.25">
      <c r="A20" s="4" t="s">
        <v>42</v>
      </c>
    </row>
    <row r="22" spans="1:15" ht="35.1" customHeight="1" x14ac:dyDescent="0.25">
      <c r="A22" s="2" t="s">
        <v>39</v>
      </c>
      <c r="B22" s="19" t="s">
        <v>7</v>
      </c>
      <c r="C22" s="19"/>
      <c r="D22" s="18" t="s">
        <v>36</v>
      </c>
      <c r="E22" s="19"/>
      <c r="F22" s="18" t="s">
        <v>37</v>
      </c>
      <c r="G22" s="19"/>
      <c r="I22" s="2" t="s">
        <v>43</v>
      </c>
      <c r="J22" s="19" t="s">
        <v>7</v>
      </c>
      <c r="K22" s="19"/>
      <c r="L22" s="18" t="s">
        <v>36</v>
      </c>
      <c r="M22" s="19"/>
      <c r="N22" s="18" t="s">
        <v>37</v>
      </c>
      <c r="O22" s="19"/>
    </row>
    <row r="23" spans="1:15" ht="47.25" x14ac:dyDescent="0.25">
      <c r="A23" s="3" t="s">
        <v>41</v>
      </c>
      <c r="B23" s="2" t="s">
        <v>8</v>
      </c>
      <c r="C23" s="2" t="s">
        <v>9</v>
      </c>
      <c r="D23" s="3" t="s">
        <v>11</v>
      </c>
      <c r="E23" s="2" t="s">
        <v>9</v>
      </c>
      <c r="F23" s="3" t="s">
        <v>11</v>
      </c>
      <c r="G23" s="2" t="s">
        <v>9</v>
      </c>
      <c r="I23" s="3" t="s">
        <v>41</v>
      </c>
      <c r="J23" s="2" t="s">
        <v>8</v>
      </c>
      <c r="K23" s="2" t="s">
        <v>9</v>
      </c>
      <c r="L23" s="3" t="s">
        <v>11</v>
      </c>
      <c r="M23" s="2" t="s">
        <v>9</v>
      </c>
      <c r="N23" s="3" t="s">
        <v>11</v>
      </c>
      <c r="O23" s="2" t="s">
        <v>9</v>
      </c>
    </row>
    <row r="24" spans="1:15" x14ac:dyDescent="0.25">
      <c r="A24" s="2" t="s">
        <v>19</v>
      </c>
      <c r="B24" s="8">
        <v>19095</v>
      </c>
      <c r="C24" s="9">
        <f>B24/SUM($B$24:$B$26)</f>
        <v>0.69027220475002715</v>
      </c>
      <c r="D24" s="10"/>
      <c r="E24" s="9"/>
      <c r="F24" s="10">
        <v>20.529049000000001</v>
      </c>
      <c r="G24" s="9">
        <f>F24/SUM($F$24:$F$26)</f>
        <v>1.0817222363759518</v>
      </c>
      <c r="H24" s="17"/>
      <c r="I24" s="2" t="s">
        <v>19</v>
      </c>
      <c r="J24" s="8">
        <v>106</v>
      </c>
      <c r="K24" s="9">
        <f>J24/SUM($J$24:$J$26)</f>
        <v>0.64242424242424245</v>
      </c>
      <c r="L24" s="10"/>
      <c r="M24" s="9"/>
      <c r="N24" s="10">
        <v>0.14746233</v>
      </c>
      <c r="O24" s="9">
        <f>N24/SUM($N$24:$N$26)</f>
        <v>3.1822462949449688E-2</v>
      </c>
    </row>
    <row r="25" spans="1:15" x14ac:dyDescent="0.25">
      <c r="A25" s="2" t="s">
        <v>14</v>
      </c>
      <c r="B25" s="8">
        <v>7712</v>
      </c>
      <c r="C25" s="9">
        <f t="shared" ref="C25:C26" si="4">B25/SUM($B$24:$B$26)</f>
        <v>0.2787839352203304</v>
      </c>
      <c r="D25" s="10"/>
      <c r="E25" s="9"/>
      <c r="F25" s="10">
        <v>3.6762679999999999</v>
      </c>
      <c r="G25" s="9">
        <f t="shared" ref="G25:G26" si="5">F25/SUM($F$24:$F$26)</f>
        <v>0.19371091386051772</v>
      </c>
      <c r="H25" s="17"/>
      <c r="I25" s="2" t="s">
        <v>14</v>
      </c>
      <c r="J25" s="8">
        <v>51</v>
      </c>
      <c r="K25" s="9">
        <f t="shared" ref="K25:K26" si="6">J25/SUM($J$24:$J$26)</f>
        <v>0.30909090909090908</v>
      </c>
      <c r="L25" s="10"/>
      <c r="M25" s="9"/>
      <c r="N25" s="10">
        <v>1.64264655</v>
      </c>
      <c r="O25" s="9">
        <f t="shared" ref="O25:O26" si="7">N25/SUM($N$24:$N$26)</f>
        <v>0.35448415182654691</v>
      </c>
    </row>
    <row r="26" spans="1:15" x14ac:dyDescent="0.25">
      <c r="A26" s="2" t="s">
        <v>15</v>
      </c>
      <c r="B26" s="8">
        <v>856</v>
      </c>
      <c r="C26" s="9">
        <f t="shared" si="4"/>
        <v>3.0943860029642483E-2</v>
      </c>
      <c r="D26" s="10"/>
      <c r="E26" s="9"/>
      <c r="F26" s="10">
        <v>-5.2272020000000001</v>
      </c>
      <c r="G26" s="9">
        <f t="shared" si="5"/>
        <v>-0.27543315023646969</v>
      </c>
      <c r="H26" s="17"/>
      <c r="I26" s="2" t="s">
        <v>15</v>
      </c>
      <c r="J26" s="8">
        <v>8</v>
      </c>
      <c r="K26" s="9">
        <f t="shared" si="6"/>
        <v>4.8484848484848485E-2</v>
      </c>
      <c r="L26" s="10"/>
      <c r="M26" s="9"/>
      <c r="N26" s="10">
        <v>2.843798</v>
      </c>
      <c r="O26" s="9">
        <f t="shared" si="7"/>
        <v>0.61369338522400352</v>
      </c>
    </row>
    <row r="27" spans="1:15" x14ac:dyDescent="0.25">
      <c r="A27" s="2" t="s">
        <v>28</v>
      </c>
      <c r="B27" s="8">
        <v>40055</v>
      </c>
      <c r="C27" s="9"/>
      <c r="D27" s="10"/>
      <c r="E27" s="9"/>
      <c r="F27" s="10">
        <v>0.36042400000000002</v>
      </c>
      <c r="G27" s="9"/>
      <c r="H27" s="17"/>
      <c r="I27" s="2" t="s">
        <v>28</v>
      </c>
      <c r="J27" s="8">
        <v>679</v>
      </c>
      <c r="K27" s="9"/>
      <c r="L27" s="10"/>
      <c r="M27" s="9"/>
      <c r="N27" s="10">
        <v>3.0720075100000002</v>
      </c>
      <c r="O27" s="9"/>
    </row>
    <row r="30" spans="1:15" ht="35.1" customHeight="1" x14ac:dyDescent="0.25">
      <c r="A30" s="2" t="s">
        <v>0</v>
      </c>
      <c r="B30" s="19" t="s">
        <v>7</v>
      </c>
      <c r="C30" s="19"/>
      <c r="D30" s="18" t="s">
        <v>36</v>
      </c>
      <c r="E30" s="19"/>
      <c r="F30" s="18" t="s">
        <v>37</v>
      </c>
      <c r="G30" s="19"/>
    </row>
    <row r="31" spans="1:15" ht="31.5" x14ac:dyDescent="0.25">
      <c r="A31" s="3" t="s">
        <v>41</v>
      </c>
      <c r="B31" s="2" t="s">
        <v>8</v>
      </c>
      <c r="C31" s="2" t="s">
        <v>9</v>
      </c>
      <c r="D31" s="3" t="s">
        <v>11</v>
      </c>
      <c r="E31" s="2" t="s">
        <v>9</v>
      </c>
      <c r="F31" s="3" t="s">
        <v>11</v>
      </c>
      <c r="G31" s="2" t="s">
        <v>9</v>
      </c>
    </row>
    <row r="32" spans="1:15" x14ac:dyDescent="0.25">
      <c r="A32" s="2" t="s">
        <v>19</v>
      </c>
      <c r="B32" s="8">
        <v>9924</v>
      </c>
      <c r="C32" s="9">
        <f>B32/SUM($B$32:$B$34)</f>
        <v>0.80226354082457563</v>
      </c>
      <c r="D32" s="10">
        <v>33.747409400000002</v>
      </c>
      <c r="E32" s="9">
        <f>D32/SUM($D$32:$D$34)</f>
        <v>0.79007876823303946</v>
      </c>
      <c r="F32" s="10">
        <v>6.8853220000000004</v>
      </c>
      <c r="G32" s="9">
        <f>F32/SUM($F$32:$F$34)</f>
        <v>0.68963133442079994</v>
      </c>
    </row>
    <row r="33" spans="1:7" x14ac:dyDescent="0.25">
      <c r="A33" s="2" t="s">
        <v>14</v>
      </c>
      <c r="B33" s="8">
        <v>2349</v>
      </c>
      <c r="C33" s="9">
        <f t="shared" ref="C33:C34" si="8">B33/SUM($B$32:$B$34)</f>
        <v>0.18989490703314471</v>
      </c>
      <c r="D33" s="10">
        <v>8.6688767000000002</v>
      </c>
      <c r="E33" s="9">
        <f t="shared" ref="E33:E34" si="9">D33/SUM($D$32:$D$34)</f>
        <v>0.20295173901852437</v>
      </c>
      <c r="F33" s="10">
        <v>3.1521080000000001</v>
      </c>
      <c r="G33" s="9">
        <f t="shared" ref="G33:G34" si="10">F33/SUM($F$32:$F$34)</f>
        <v>0.3157139849492121</v>
      </c>
    </row>
    <row r="34" spans="1:7" x14ac:dyDescent="0.25">
      <c r="A34" s="2" t="s">
        <v>15</v>
      </c>
      <c r="B34" s="8">
        <v>97</v>
      </c>
      <c r="C34" s="9">
        <f t="shared" si="8"/>
        <v>7.8415521422797087E-3</v>
      </c>
      <c r="D34" s="10">
        <v>0.29769477999999999</v>
      </c>
      <c r="E34" s="9">
        <f t="shared" si="9"/>
        <v>6.9694927484361411E-3</v>
      </c>
      <c r="F34" s="10">
        <v>-5.3367999999999999E-2</v>
      </c>
      <c r="G34" s="9">
        <f t="shared" si="10"/>
        <v>-5.345319370011925E-3</v>
      </c>
    </row>
    <row r="35" spans="1:7" x14ac:dyDescent="0.25">
      <c r="A35" s="2" t="s">
        <v>28</v>
      </c>
      <c r="B35" s="8">
        <v>14733</v>
      </c>
      <c r="C35" s="9"/>
      <c r="D35" s="10">
        <v>42.777255889999999</v>
      </c>
      <c r="E35" s="9"/>
      <c r="F35" s="10">
        <v>17.255604000000002</v>
      </c>
      <c r="G35" s="9"/>
    </row>
    <row r="38" spans="1:7" ht="35.1" customHeight="1" x14ac:dyDescent="0.25">
      <c r="A38" s="2" t="s">
        <v>1</v>
      </c>
      <c r="B38" s="19" t="s">
        <v>7</v>
      </c>
      <c r="C38" s="19"/>
      <c r="D38" s="18" t="s">
        <v>36</v>
      </c>
      <c r="E38" s="19"/>
      <c r="F38" s="18" t="s">
        <v>37</v>
      </c>
      <c r="G38" s="19"/>
    </row>
    <row r="39" spans="1:7" ht="31.5" x14ac:dyDescent="0.25">
      <c r="A39" s="3" t="s">
        <v>41</v>
      </c>
      <c r="B39" s="2" t="s">
        <v>8</v>
      </c>
      <c r="C39" s="2" t="s">
        <v>9</v>
      </c>
      <c r="D39" s="3" t="s">
        <v>11</v>
      </c>
      <c r="E39" s="2" t="s">
        <v>9</v>
      </c>
      <c r="F39" s="3" t="s">
        <v>11</v>
      </c>
      <c r="G39" s="2" t="s">
        <v>9</v>
      </c>
    </row>
    <row r="40" spans="1:7" x14ac:dyDescent="0.25">
      <c r="A40" s="2" t="s">
        <v>19</v>
      </c>
      <c r="B40" s="8">
        <v>6089</v>
      </c>
      <c r="C40" s="9">
        <f>B40/SUM($B$40:$B$42)</f>
        <v>0.72522629823725582</v>
      </c>
      <c r="D40" s="10">
        <v>80.734619820000006</v>
      </c>
      <c r="E40" s="9">
        <f>D40/SUM($D$40:$D$42)</f>
        <v>0.72147620103768639</v>
      </c>
      <c r="F40" s="10">
        <v>16.044723999999999</v>
      </c>
      <c r="G40" s="9">
        <f>F40/SUM($F$40:$F$42)</f>
        <v>0.72741178671275752</v>
      </c>
    </row>
    <row r="41" spans="1:7" x14ac:dyDescent="0.25">
      <c r="A41" s="2" t="s">
        <v>14</v>
      </c>
      <c r="B41" s="8">
        <v>2221</v>
      </c>
      <c r="C41" s="9">
        <f t="shared" ref="C41:C42" si="11">B41/SUM($B$40:$B$42)</f>
        <v>0.26453072891853263</v>
      </c>
      <c r="D41" s="10">
        <v>29.98494582</v>
      </c>
      <c r="E41" s="9">
        <f t="shared" ref="E41:E42" si="12">D41/SUM($D$40:$D$42)</f>
        <v>0.26795722636418867</v>
      </c>
      <c r="F41" s="10">
        <v>5.6612010000000001</v>
      </c>
      <c r="G41" s="9">
        <f t="shared" ref="G41:G42" si="13">F41/SUM($F$40:$F$42)</f>
        <v>0.25665909456280145</v>
      </c>
    </row>
    <row r="42" spans="1:7" x14ac:dyDescent="0.25">
      <c r="A42" s="2" t="s">
        <v>15</v>
      </c>
      <c r="B42" s="8">
        <v>86</v>
      </c>
      <c r="C42" s="9">
        <f t="shared" si="11"/>
        <v>1.024297284421153E-2</v>
      </c>
      <c r="D42" s="10">
        <v>1.1824204599999999</v>
      </c>
      <c r="E42" s="9">
        <f t="shared" si="12"/>
        <v>1.0566572598124777E-2</v>
      </c>
      <c r="F42" s="10">
        <v>0.35135300000000003</v>
      </c>
      <c r="G42" s="9">
        <f t="shared" si="13"/>
        <v>1.5929118724440978E-2</v>
      </c>
    </row>
    <row r="43" spans="1:7" x14ac:dyDescent="0.25">
      <c r="A43" s="2" t="s">
        <v>28</v>
      </c>
      <c r="B43" s="8">
        <v>5549</v>
      </c>
      <c r="C43" s="9"/>
      <c r="D43" s="10">
        <v>71.856192789999994</v>
      </c>
      <c r="E43" s="9"/>
      <c r="F43" s="10">
        <v>15.620028</v>
      </c>
      <c r="G43" s="9"/>
    </row>
    <row r="46" spans="1:7" ht="35.1" customHeight="1" x14ac:dyDescent="0.25">
      <c r="A46" s="2" t="s">
        <v>2</v>
      </c>
      <c r="B46" s="19" t="s">
        <v>7</v>
      </c>
      <c r="C46" s="19"/>
      <c r="D46" s="18" t="s">
        <v>36</v>
      </c>
      <c r="E46" s="19"/>
      <c r="F46" s="18" t="s">
        <v>37</v>
      </c>
      <c r="G46" s="19"/>
    </row>
    <row r="47" spans="1:7" ht="31.5" x14ac:dyDescent="0.25">
      <c r="A47" s="3" t="s">
        <v>41</v>
      </c>
      <c r="B47" s="2" t="s">
        <v>8</v>
      </c>
      <c r="C47" s="2" t="s">
        <v>9</v>
      </c>
      <c r="D47" s="3" t="s">
        <v>11</v>
      </c>
      <c r="E47" s="2" t="s">
        <v>9</v>
      </c>
      <c r="F47" s="3" t="s">
        <v>11</v>
      </c>
      <c r="G47" s="2" t="s">
        <v>9</v>
      </c>
    </row>
    <row r="48" spans="1:7" x14ac:dyDescent="0.25">
      <c r="A48" s="2" t="s">
        <v>19</v>
      </c>
      <c r="B48" s="8">
        <v>5345</v>
      </c>
      <c r="C48" s="9">
        <f>B48/SUM($B$48:$B$50)</f>
        <v>0.68816788979013777</v>
      </c>
      <c r="D48" s="10">
        <v>155.50966604999999</v>
      </c>
      <c r="E48" s="9">
        <f>D48/SUM($D$48:$D$50)</f>
        <v>0.68648867162110427</v>
      </c>
      <c r="F48" s="10">
        <v>31.940494000000001</v>
      </c>
      <c r="G48" s="9">
        <f>F48/SUM($F$48:$F$50)</f>
        <v>0.69018816325727128</v>
      </c>
    </row>
    <row r="49" spans="1:7" x14ac:dyDescent="0.25">
      <c r="A49" s="2" t="s">
        <v>14</v>
      </c>
      <c r="B49" s="8">
        <v>2324</v>
      </c>
      <c r="C49" s="9">
        <f t="shared" ref="C49:C50" si="14">B49/SUM($B$48:$B$50)</f>
        <v>0.2992146259817175</v>
      </c>
      <c r="D49" s="10">
        <v>68.073273889999996</v>
      </c>
      <c r="E49" s="9">
        <f t="shared" ref="E49:E50" si="15">D49/SUM($D$48:$D$50)</f>
        <v>0.30050563770499267</v>
      </c>
      <c r="F49" s="10">
        <v>13.907938</v>
      </c>
      <c r="G49" s="9">
        <f t="shared" ref="G49:G50" si="16">F49/SUM($F$48:$F$50)</f>
        <v>0.30053054855432126</v>
      </c>
    </row>
    <row r="50" spans="1:7" x14ac:dyDescent="0.25">
      <c r="A50" s="2" t="s">
        <v>15</v>
      </c>
      <c r="B50" s="8">
        <v>98</v>
      </c>
      <c r="C50" s="9">
        <f t="shared" si="14"/>
        <v>1.2617484228144715E-2</v>
      </c>
      <c r="D50" s="10">
        <v>2.9461675000000001</v>
      </c>
      <c r="E50" s="9">
        <f t="shared" si="15"/>
        <v>1.3005690673903095E-2</v>
      </c>
      <c r="F50" s="10">
        <v>0.42951899999999998</v>
      </c>
      <c r="G50" s="9">
        <f t="shared" si="16"/>
        <v>9.2812881884074758E-3</v>
      </c>
    </row>
    <row r="51" spans="1:7" x14ac:dyDescent="0.25">
      <c r="A51" s="2" t="s">
        <v>28</v>
      </c>
      <c r="B51" s="8">
        <v>3924</v>
      </c>
      <c r="C51" s="9"/>
      <c r="D51" s="10">
        <v>113.33707954</v>
      </c>
      <c r="E51" s="9"/>
      <c r="F51" s="10">
        <v>25.432675</v>
      </c>
      <c r="G51" s="9"/>
    </row>
    <row r="54" spans="1:7" ht="35.1" customHeight="1" x14ac:dyDescent="0.25">
      <c r="A54" s="2" t="s">
        <v>3</v>
      </c>
      <c r="B54" s="19" t="s">
        <v>7</v>
      </c>
      <c r="C54" s="19"/>
      <c r="D54" s="18" t="s">
        <v>10</v>
      </c>
      <c r="E54" s="19"/>
      <c r="F54" s="18" t="s">
        <v>37</v>
      </c>
      <c r="G54" s="19"/>
    </row>
    <row r="55" spans="1:7" ht="31.5" x14ac:dyDescent="0.25">
      <c r="A55" s="3" t="s">
        <v>41</v>
      </c>
      <c r="B55" s="2" t="s">
        <v>8</v>
      </c>
      <c r="C55" s="2" t="s">
        <v>9</v>
      </c>
      <c r="D55" s="3" t="s">
        <v>11</v>
      </c>
      <c r="E55" s="2" t="s">
        <v>9</v>
      </c>
      <c r="F55" s="3" t="s">
        <v>11</v>
      </c>
      <c r="G55" s="2" t="s">
        <v>9</v>
      </c>
    </row>
    <row r="56" spans="1:7" x14ac:dyDescent="0.25">
      <c r="A56" s="2" t="s">
        <v>19</v>
      </c>
      <c r="B56" s="8">
        <v>12425</v>
      </c>
      <c r="C56" s="9">
        <f>B56/SUM($B$56:$B$58)</f>
        <v>0.59896837639799461</v>
      </c>
      <c r="D56" s="10">
        <v>1169.8758024399999</v>
      </c>
      <c r="E56" s="9">
        <f>D56/SUM($D$56:$D$58)</f>
        <v>0.57385629618231293</v>
      </c>
      <c r="F56" s="10">
        <v>287.66812099999999</v>
      </c>
      <c r="G56" s="9">
        <f>F56/SUM($F$56:$F$58)</f>
        <v>0.57839976876565435</v>
      </c>
    </row>
    <row r="57" spans="1:7" x14ac:dyDescent="0.25">
      <c r="A57" s="2" t="s">
        <v>14</v>
      </c>
      <c r="B57" s="8">
        <v>7946</v>
      </c>
      <c r="C57" s="9">
        <f t="shared" ref="C57:C58" si="17">B57/SUM($B$56:$B$58)</f>
        <v>0.38305052063247202</v>
      </c>
      <c r="D57" s="10">
        <v>827.54040997000004</v>
      </c>
      <c r="E57" s="9">
        <f t="shared" ref="E57:E58" si="18">D57/SUM($D$56:$D$58)</f>
        <v>0.4059313592230086</v>
      </c>
      <c r="F57" s="10">
        <v>200.374752</v>
      </c>
      <c r="G57" s="9">
        <f t="shared" ref="G57:G58" si="19">F57/SUM($F$56:$F$58)</f>
        <v>0.40288339848152771</v>
      </c>
    </row>
    <row r="58" spans="1:7" x14ac:dyDescent="0.25">
      <c r="A58" s="2" t="s">
        <v>15</v>
      </c>
      <c r="B58" s="8">
        <v>373</v>
      </c>
      <c r="C58" s="9">
        <f t="shared" si="17"/>
        <v>1.7981102969533359E-2</v>
      </c>
      <c r="D58" s="10">
        <v>41.205320929999999</v>
      </c>
      <c r="E58" s="9">
        <f t="shared" si="18"/>
        <v>2.0212344594678529E-2</v>
      </c>
      <c r="F58" s="10">
        <v>9.3088490000000004</v>
      </c>
      <c r="G58" s="9">
        <f t="shared" si="19"/>
        <v>1.8716832752817936E-2</v>
      </c>
    </row>
    <row r="59" spans="1:7" x14ac:dyDescent="0.25">
      <c r="A59" s="2" t="s">
        <v>28</v>
      </c>
      <c r="B59" s="8">
        <v>7425</v>
      </c>
      <c r="C59" s="9"/>
      <c r="D59" s="10">
        <v>690.52060600000004</v>
      </c>
      <c r="E59" s="9"/>
      <c r="F59" s="10">
        <v>164.93276900000001</v>
      </c>
      <c r="G59" s="9"/>
    </row>
    <row r="62" spans="1:7" ht="35.1" customHeight="1" x14ac:dyDescent="0.25">
      <c r="A62" s="2" t="s">
        <v>4</v>
      </c>
      <c r="B62" s="19" t="s">
        <v>7</v>
      </c>
      <c r="C62" s="19"/>
      <c r="D62" s="18" t="s">
        <v>36</v>
      </c>
      <c r="E62" s="19"/>
      <c r="F62" s="18" t="s">
        <v>37</v>
      </c>
      <c r="G62" s="19"/>
    </row>
    <row r="63" spans="1:7" ht="31.5" x14ac:dyDescent="0.25">
      <c r="A63" s="3" t="s">
        <v>41</v>
      </c>
      <c r="B63" s="2" t="s">
        <v>8</v>
      </c>
      <c r="C63" s="2" t="s">
        <v>9</v>
      </c>
      <c r="D63" s="3" t="s">
        <v>11</v>
      </c>
      <c r="E63" s="2" t="s">
        <v>9</v>
      </c>
      <c r="F63" s="3" t="s">
        <v>11</v>
      </c>
      <c r="G63" s="2" t="s">
        <v>9</v>
      </c>
    </row>
    <row r="64" spans="1:7" x14ac:dyDescent="0.25">
      <c r="A64" s="2" t="s">
        <v>19</v>
      </c>
      <c r="B64" s="8">
        <v>3437</v>
      </c>
      <c r="C64" s="9">
        <f>B64/SUM($B$64:$B$66)</f>
        <v>0.41181404265516414</v>
      </c>
      <c r="D64" s="10">
        <v>1051.8075253100001</v>
      </c>
      <c r="E64" s="9">
        <f>D64/SUM($D$64:$D$66)</f>
        <v>0.39993141145593208</v>
      </c>
      <c r="F64" s="10">
        <v>259.41839700000003</v>
      </c>
      <c r="G64" s="9">
        <f>F64/SUM($F$64:$F$66)</f>
        <v>0.39935581332519793</v>
      </c>
    </row>
    <row r="65" spans="1:7" x14ac:dyDescent="0.25">
      <c r="A65" s="2" t="s">
        <v>14</v>
      </c>
      <c r="B65" s="8">
        <v>4565</v>
      </c>
      <c r="C65" s="9">
        <f t="shared" ref="C65:C66" si="20">B65/SUM($B$64:$B$66)</f>
        <v>0.54696860771627132</v>
      </c>
      <c r="D65" s="10">
        <v>1462.8611789199999</v>
      </c>
      <c r="E65" s="9">
        <f t="shared" ref="E65:E66" si="21">D65/SUM($D$64:$D$66)</f>
        <v>0.55622737237702669</v>
      </c>
      <c r="F65" s="10">
        <v>362.30852199999998</v>
      </c>
      <c r="G65" s="9">
        <f t="shared" ref="G65:G66" si="22">F65/SUM($F$64:$F$66)</f>
        <v>0.55774770082308522</v>
      </c>
    </row>
    <row r="66" spans="1:7" x14ac:dyDescent="0.25">
      <c r="A66" s="2" t="s">
        <v>15</v>
      </c>
      <c r="B66" s="8">
        <v>344</v>
      </c>
      <c r="C66" s="9">
        <f t="shared" si="20"/>
        <v>4.1217349628564583E-2</v>
      </c>
      <c r="D66" s="10">
        <v>115.30107354</v>
      </c>
      <c r="E66" s="9">
        <f t="shared" si="21"/>
        <v>4.3841216167041251E-2</v>
      </c>
      <c r="F66" s="10">
        <v>27.865220000000001</v>
      </c>
      <c r="G66" s="9">
        <f t="shared" si="22"/>
        <v>4.2896485851716876E-2</v>
      </c>
    </row>
    <row r="67" spans="1:7" x14ac:dyDescent="0.25">
      <c r="A67" s="2" t="s">
        <v>28</v>
      </c>
      <c r="B67" s="8">
        <v>2319</v>
      </c>
      <c r="C67" s="9"/>
      <c r="D67" s="10">
        <v>725.94418588999997</v>
      </c>
      <c r="E67" s="9"/>
      <c r="F67" s="10">
        <v>171.637034</v>
      </c>
      <c r="G67" s="9"/>
    </row>
    <row r="70" spans="1:7" ht="35.1" customHeight="1" x14ac:dyDescent="0.25">
      <c r="A70" s="2" t="s">
        <v>5</v>
      </c>
      <c r="B70" s="19" t="s">
        <v>7</v>
      </c>
      <c r="C70" s="19"/>
      <c r="D70" s="18" t="s">
        <v>40</v>
      </c>
      <c r="E70" s="19"/>
      <c r="F70" s="18" t="s">
        <v>37</v>
      </c>
      <c r="G70" s="19"/>
    </row>
    <row r="71" spans="1:7" ht="31.5" x14ac:dyDescent="0.25">
      <c r="A71" s="3" t="s">
        <v>41</v>
      </c>
      <c r="B71" s="2" t="s">
        <v>8</v>
      </c>
      <c r="C71" s="2" t="s">
        <v>9</v>
      </c>
      <c r="D71" s="3" t="s">
        <v>11</v>
      </c>
      <c r="E71" s="2" t="s">
        <v>9</v>
      </c>
      <c r="F71" s="3" t="s">
        <v>11</v>
      </c>
      <c r="G71" s="2" t="s">
        <v>9</v>
      </c>
    </row>
    <row r="72" spans="1:7" x14ac:dyDescent="0.25">
      <c r="A72" s="2" t="s">
        <v>19</v>
      </c>
      <c r="B72" s="8">
        <v>1141</v>
      </c>
      <c r="C72" s="9">
        <f>B72/SUM($B$72:$B$74)</f>
        <v>0.30896290278906041</v>
      </c>
      <c r="D72" s="10">
        <v>782.84075897000002</v>
      </c>
      <c r="E72" s="9">
        <f>D72/SUM($D$72:$D$74)</f>
        <v>0.30471381164078948</v>
      </c>
      <c r="F72" s="10">
        <v>194.96465799999999</v>
      </c>
      <c r="G72" s="9">
        <f>F72/SUM($F$72:$F$74)</f>
        <v>0.30604637784697608</v>
      </c>
    </row>
    <row r="73" spans="1:7" x14ac:dyDescent="0.25">
      <c r="A73" s="2" t="s">
        <v>14</v>
      </c>
      <c r="B73" s="8">
        <v>2198</v>
      </c>
      <c r="C73" s="9">
        <f t="shared" ref="C73:C74" si="23">B73/SUM($B$72:$B$74)</f>
        <v>0.59518007040346599</v>
      </c>
      <c r="D73" s="10">
        <v>1529.8991693</v>
      </c>
      <c r="E73" s="9">
        <f t="shared" ref="E73:E74" si="24">D73/SUM($D$72:$D$74)</f>
        <v>0.59549966191955195</v>
      </c>
      <c r="F73" s="10">
        <v>379.84047800000002</v>
      </c>
      <c r="G73" s="9">
        <f t="shared" ref="G73:G74" si="25">F73/SUM($F$72:$F$74)</f>
        <v>0.59625577088727544</v>
      </c>
    </row>
    <row r="74" spans="1:7" x14ac:dyDescent="0.25">
      <c r="A74" s="2" t="s">
        <v>15</v>
      </c>
      <c r="B74" s="8">
        <v>354</v>
      </c>
      <c r="C74" s="9">
        <f t="shared" si="23"/>
        <v>9.58570268074736E-2</v>
      </c>
      <c r="D74" s="10">
        <v>256.36173061</v>
      </c>
      <c r="E74" s="9">
        <f t="shared" si="24"/>
        <v>9.9786526439658643E-2</v>
      </c>
      <c r="F74" s="10">
        <v>62.237718000000001</v>
      </c>
      <c r="G74" s="9">
        <f t="shared" si="25"/>
        <v>9.769785126574862E-2</v>
      </c>
    </row>
    <row r="75" spans="1:7" x14ac:dyDescent="0.25">
      <c r="A75" s="2" t="s">
        <v>28</v>
      </c>
      <c r="B75" s="8">
        <v>945</v>
      </c>
      <c r="C75" s="9"/>
      <c r="D75" s="10">
        <v>662.93621141999995</v>
      </c>
      <c r="E75" s="9"/>
      <c r="F75" s="10">
        <v>160.51003499999999</v>
      </c>
      <c r="G75" s="9"/>
    </row>
    <row r="78" spans="1:7" ht="35.1" customHeight="1" x14ac:dyDescent="0.25">
      <c r="A78" s="2" t="s">
        <v>13</v>
      </c>
      <c r="B78" s="19" t="s">
        <v>7</v>
      </c>
      <c r="C78" s="19"/>
      <c r="D78" s="18" t="s">
        <v>40</v>
      </c>
      <c r="E78" s="19"/>
      <c r="F78" s="18" t="s">
        <v>37</v>
      </c>
      <c r="G78" s="19"/>
    </row>
    <row r="79" spans="1:7" ht="31.5" x14ac:dyDescent="0.25">
      <c r="A79" s="3" t="s">
        <v>41</v>
      </c>
      <c r="B79" s="2" t="s">
        <v>8</v>
      </c>
      <c r="C79" s="2" t="s">
        <v>9</v>
      </c>
      <c r="D79" s="3" t="s">
        <v>11</v>
      </c>
      <c r="E79" s="2" t="s">
        <v>9</v>
      </c>
      <c r="F79" s="3" t="s">
        <v>11</v>
      </c>
      <c r="G79" s="2" t="s">
        <v>9</v>
      </c>
    </row>
    <row r="80" spans="1:7" x14ac:dyDescent="0.25">
      <c r="A80" s="2" t="s">
        <v>19</v>
      </c>
      <c r="B80" s="8">
        <v>473</v>
      </c>
      <c r="C80" s="9">
        <f>B80/SUM($B$80:$B$82)</f>
        <v>0.20396722725312635</v>
      </c>
      <c r="D80" s="10">
        <v>712.48955215000001</v>
      </c>
      <c r="E80" s="9">
        <f>D80/SUM($D$80:$D$82)</f>
        <v>0.19967140482980947</v>
      </c>
      <c r="F80" s="10">
        <v>172.281283</v>
      </c>
      <c r="G80" s="9">
        <f>F80/SUM($F$80:$F$82)</f>
        <v>0.19528599022414317</v>
      </c>
    </row>
    <row r="81" spans="1:7" x14ac:dyDescent="0.25">
      <c r="A81" s="2" t="s">
        <v>14</v>
      </c>
      <c r="B81" s="8">
        <v>1395</v>
      </c>
      <c r="C81" s="9">
        <f t="shared" ref="C81:C82" si="26">B81/SUM($B$80:$B$82)</f>
        <v>0.6015523932729625</v>
      </c>
      <c r="D81" s="10">
        <v>2108.3245349200001</v>
      </c>
      <c r="E81" s="9">
        <f t="shared" ref="E81:E82" si="27">D81/SUM($D$80:$D$82)</f>
        <v>0.59084672954755701</v>
      </c>
      <c r="F81" s="10">
        <v>523.67579499999999</v>
      </c>
      <c r="G81" s="9">
        <f t="shared" ref="G81:G82" si="28">F81/SUM($F$80:$F$82)</f>
        <v>0.59360218592631686</v>
      </c>
    </row>
    <row r="82" spans="1:7" x14ac:dyDescent="0.25">
      <c r="A82" s="2" t="s">
        <v>15</v>
      </c>
      <c r="B82" s="8">
        <v>451</v>
      </c>
      <c r="C82" s="9">
        <f t="shared" si="26"/>
        <v>0.19448037947391117</v>
      </c>
      <c r="D82" s="10">
        <v>747.49632151000003</v>
      </c>
      <c r="E82" s="9">
        <f t="shared" si="27"/>
        <v>0.20948186562263352</v>
      </c>
      <c r="F82" s="10">
        <v>186.24283199999999</v>
      </c>
      <c r="G82" s="9">
        <f t="shared" si="28"/>
        <v>0.21111182384953994</v>
      </c>
    </row>
    <row r="83" spans="1:7" x14ac:dyDescent="0.25">
      <c r="A83" s="2" t="s">
        <v>28</v>
      </c>
      <c r="B83" s="8">
        <v>617</v>
      </c>
      <c r="C83" s="9"/>
      <c r="D83" s="10">
        <v>949.13489613000002</v>
      </c>
      <c r="E83" s="9"/>
      <c r="F83" s="10">
        <v>235.95824099999999</v>
      </c>
      <c r="G83" s="9"/>
    </row>
    <row r="86" spans="1:7" ht="35.1" customHeight="1" x14ac:dyDescent="0.25">
      <c r="A86" s="2" t="s">
        <v>17</v>
      </c>
      <c r="B86" s="19" t="s">
        <v>7</v>
      </c>
      <c r="C86" s="19"/>
      <c r="D86" s="18" t="s">
        <v>36</v>
      </c>
      <c r="E86" s="19"/>
      <c r="F86" s="18" t="s">
        <v>37</v>
      </c>
      <c r="G86" s="19"/>
    </row>
    <row r="87" spans="1:7" ht="31.5" x14ac:dyDescent="0.25">
      <c r="A87" s="3" t="s">
        <v>41</v>
      </c>
      <c r="B87" s="2" t="s">
        <v>8</v>
      </c>
      <c r="C87" s="2" t="s">
        <v>9</v>
      </c>
      <c r="D87" s="3" t="s">
        <v>11</v>
      </c>
      <c r="E87" s="2" t="s">
        <v>9</v>
      </c>
      <c r="F87" s="3" t="s">
        <v>11</v>
      </c>
      <c r="G87" s="2" t="s">
        <v>9</v>
      </c>
    </row>
    <row r="88" spans="1:7" x14ac:dyDescent="0.25">
      <c r="A88" s="2" t="s">
        <v>19</v>
      </c>
      <c r="B88" s="8">
        <v>149</v>
      </c>
      <c r="C88" s="9">
        <f>B88/SUM($B$88:$B$90)</f>
        <v>0.17995169082125603</v>
      </c>
      <c r="D88" s="10">
        <v>515.88745224000002</v>
      </c>
      <c r="E88" s="9">
        <f>D88/SUM($D$88:$D$90)</f>
        <v>0.18008924133828455</v>
      </c>
      <c r="F88" s="10">
        <v>127.61609</v>
      </c>
      <c r="G88" s="9">
        <f>F88/SUM($F$88:$F$90)</f>
        <v>0.18124720734652974</v>
      </c>
    </row>
    <row r="89" spans="1:7" x14ac:dyDescent="0.25">
      <c r="A89" s="2" t="s">
        <v>14</v>
      </c>
      <c r="B89" s="8">
        <v>396</v>
      </c>
      <c r="C89" s="9">
        <f t="shared" ref="C89:C90" si="29">B89/SUM($B$88:$B$90)</f>
        <v>0.47826086956521741</v>
      </c>
      <c r="D89" s="10">
        <v>1353.0496073899999</v>
      </c>
      <c r="E89" s="9">
        <f t="shared" ref="E89:E90" si="30">D89/SUM($D$88:$D$90)</f>
        <v>0.47233107963744264</v>
      </c>
      <c r="F89" s="10">
        <v>335.07887899999997</v>
      </c>
      <c r="G89" s="9">
        <f t="shared" ref="G89:G90" si="31">F89/SUM($F$88:$F$90)</f>
        <v>0.47589697395959824</v>
      </c>
    </row>
    <row r="90" spans="1:7" x14ac:dyDescent="0.25">
      <c r="A90" s="2" t="s">
        <v>15</v>
      </c>
      <c r="B90" s="8">
        <v>283</v>
      </c>
      <c r="C90" s="9">
        <f t="shared" si="29"/>
        <v>0.34178743961352659</v>
      </c>
      <c r="D90" s="10">
        <v>995.68410488999996</v>
      </c>
      <c r="E90" s="9">
        <f t="shared" si="30"/>
        <v>0.34757967902427273</v>
      </c>
      <c r="F90" s="10">
        <v>241.404652</v>
      </c>
      <c r="G90" s="9">
        <f t="shared" si="31"/>
        <v>0.34285581869387205</v>
      </c>
    </row>
    <row r="91" spans="1:7" x14ac:dyDescent="0.25">
      <c r="A91" s="2" t="s">
        <v>28</v>
      </c>
      <c r="B91" s="8">
        <v>218</v>
      </c>
      <c r="C91" s="9"/>
      <c r="D91" s="10">
        <v>759.28218952999998</v>
      </c>
      <c r="E91" s="9"/>
      <c r="F91" s="10">
        <v>186.19792799999999</v>
      </c>
      <c r="G91" s="9"/>
    </row>
    <row r="94" spans="1:7" ht="35.1" customHeight="1" x14ac:dyDescent="0.25">
      <c r="A94" s="2" t="s">
        <v>18</v>
      </c>
      <c r="B94" s="19" t="s">
        <v>7</v>
      </c>
      <c r="C94" s="19"/>
      <c r="D94" s="18" t="s">
        <v>40</v>
      </c>
      <c r="E94" s="19"/>
      <c r="F94" s="18" t="s">
        <v>37</v>
      </c>
      <c r="G94" s="19"/>
    </row>
    <row r="95" spans="1:7" ht="31.5" x14ac:dyDescent="0.25">
      <c r="A95" s="3" t="s">
        <v>41</v>
      </c>
      <c r="B95" s="2" t="s">
        <v>8</v>
      </c>
      <c r="C95" s="2" t="s">
        <v>9</v>
      </c>
      <c r="D95" s="3" t="s">
        <v>11</v>
      </c>
      <c r="E95" s="2" t="s">
        <v>9</v>
      </c>
      <c r="F95" s="3" t="s">
        <v>11</v>
      </c>
      <c r="G95" s="2" t="s">
        <v>9</v>
      </c>
    </row>
    <row r="96" spans="1:7" x14ac:dyDescent="0.25">
      <c r="A96" s="2" t="s">
        <v>19</v>
      </c>
      <c r="B96" s="8">
        <v>118</v>
      </c>
      <c r="C96" s="9">
        <f>B96/SUM($B$96:$B$98)</f>
        <v>0.16526610644257703</v>
      </c>
      <c r="D96" s="10">
        <v>1881.64405042</v>
      </c>
      <c r="E96" s="9">
        <f>D96/SUM($D$96:$D$98)</f>
        <v>0.1227602887207779</v>
      </c>
      <c r="F96" s="10">
        <v>461.493495</v>
      </c>
      <c r="G96" s="9">
        <f>F96/SUM($F$96:$F$98)</f>
        <v>0.12321278194983414</v>
      </c>
    </row>
    <row r="97" spans="1:7" x14ac:dyDescent="0.25">
      <c r="A97" s="2" t="s">
        <v>14</v>
      </c>
      <c r="B97" s="8">
        <v>212</v>
      </c>
      <c r="C97" s="9">
        <f t="shared" ref="C97:C98" si="32">B97/SUM($B$96:$B$98)</f>
        <v>0.2969187675070028</v>
      </c>
      <c r="D97" s="10">
        <v>2757.14801799</v>
      </c>
      <c r="E97" s="9">
        <f t="shared" ref="E97:E98" si="33">D97/SUM($D$96:$D$98)</f>
        <v>0.17987901944516221</v>
      </c>
      <c r="F97" s="10">
        <v>658.03907300000003</v>
      </c>
      <c r="G97" s="9">
        <f t="shared" ref="G97:G98" si="34">F97/SUM($F$96:$F$98)</f>
        <v>0.17568790393463724</v>
      </c>
    </row>
    <row r="98" spans="1:7" x14ac:dyDescent="0.25">
      <c r="A98" s="2" t="s">
        <v>15</v>
      </c>
      <c r="B98" s="8">
        <v>384</v>
      </c>
      <c r="C98" s="9">
        <f t="shared" si="32"/>
        <v>0.53781512605042014</v>
      </c>
      <c r="D98" s="10">
        <v>10688.99894632</v>
      </c>
      <c r="E98" s="9">
        <f t="shared" si="33"/>
        <v>0.69736069183405991</v>
      </c>
      <c r="F98" s="10">
        <v>2625.967596</v>
      </c>
      <c r="G98" s="9">
        <f t="shared" si="34"/>
        <v>0.70109931411552862</v>
      </c>
    </row>
    <row r="99" spans="1:7" x14ac:dyDescent="0.25">
      <c r="A99" s="2" t="s">
        <v>28</v>
      </c>
      <c r="B99" s="8">
        <v>225</v>
      </c>
      <c r="C99" s="9"/>
      <c r="D99" s="10">
        <v>4318.58782204</v>
      </c>
      <c r="E99" s="9"/>
      <c r="F99" s="10">
        <v>1051.1433979999999</v>
      </c>
      <c r="G99" s="9"/>
    </row>
  </sheetData>
  <mergeCells count="37">
    <mergeCell ref="B94:C94"/>
    <mergeCell ref="D94:E94"/>
    <mergeCell ref="F94:G94"/>
    <mergeCell ref="B78:C78"/>
    <mergeCell ref="D78:E78"/>
    <mergeCell ref="F78:G78"/>
    <mergeCell ref="B86:C86"/>
    <mergeCell ref="D86:E86"/>
    <mergeCell ref="F86:G86"/>
    <mergeCell ref="B62:C62"/>
    <mergeCell ref="D62:E62"/>
    <mergeCell ref="F62:G62"/>
    <mergeCell ref="B70:C70"/>
    <mergeCell ref="D70:E70"/>
    <mergeCell ref="F70:G70"/>
    <mergeCell ref="B46:C46"/>
    <mergeCell ref="D46:E46"/>
    <mergeCell ref="F46:G46"/>
    <mergeCell ref="B54:C54"/>
    <mergeCell ref="D54:E54"/>
    <mergeCell ref="F54:G54"/>
    <mergeCell ref="B30:C30"/>
    <mergeCell ref="D30:E30"/>
    <mergeCell ref="F30:G30"/>
    <mergeCell ref="B38:C38"/>
    <mergeCell ref="D38:E38"/>
    <mergeCell ref="F38:G38"/>
    <mergeCell ref="I2:J2"/>
    <mergeCell ref="J22:K22"/>
    <mergeCell ref="B22:C22"/>
    <mergeCell ref="D22:E22"/>
    <mergeCell ref="F22:G22"/>
    <mergeCell ref="L22:M22"/>
    <mergeCell ref="N22:O22"/>
    <mergeCell ref="B3:C3"/>
    <mergeCell ref="D3:E3"/>
    <mergeCell ref="F3:G3"/>
  </mergeCells>
  <pageMargins left="0.7" right="0.7" top="0.78740157499999996" bottom="0.78740157499999996" header="0.3" footer="0.3"/>
  <pageSetup paperSize="9" scale="91" orientation="landscape" r:id="rId1"/>
  <rowBreaks count="2" manualBreakCount="2">
    <brk id="27" max="16383" man="1"/>
    <brk id="77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view="pageBreakPreview" zoomScale="60" zoomScaleNormal="100" workbookViewId="0">
      <selection activeCell="I22" sqref="I22"/>
    </sheetView>
  </sheetViews>
  <sheetFormatPr baseColWidth="10" defaultRowHeight="15.75" x14ac:dyDescent="0.25"/>
  <cols>
    <col min="1" max="1" width="60" style="1" customWidth="1"/>
    <col min="2" max="3" width="11" style="1"/>
    <col min="4" max="4" width="11.875" style="1" bestFit="1" customWidth="1"/>
    <col min="5" max="5" width="11" style="1"/>
    <col min="6" max="6" width="11.125" style="1" bestFit="1" customWidth="1"/>
    <col min="7" max="7" width="11" style="1"/>
    <col min="8" max="8" width="20" style="1" customWidth="1"/>
    <col min="9" max="9" width="19.625" style="1" customWidth="1"/>
    <col min="10" max="10" width="18.5" style="1" customWidth="1"/>
    <col min="11" max="16384" width="11" style="1"/>
  </cols>
  <sheetData>
    <row r="1" spans="1:12" ht="14.25" customHeight="1" x14ac:dyDescent="0.25"/>
    <row r="2" spans="1:12" ht="30.75" customHeight="1" x14ac:dyDescent="0.25">
      <c r="A2" s="4" t="s">
        <v>16</v>
      </c>
      <c r="I2" s="19" t="s">
        <v>26</v>
      </c>
      <c r="J2" s="19"/>
    </row>
    <row r="3" spans="1:12" ht="36.75" customHeight="1" x14ac:dyDescent="0.25">
      <c r="B3" s="19" t="s">
        <v>7</v>
      </c>
      <c r="C3" s="19"/>
      <c r="D3" s="18" t="s">
        <v>36</v>
      </c>
      <c r="E3" s="19"/>
      <c r="F3" s="18" t="s">
        <v>37</v>
      </c>
      <c r="G3" s="19"/>
      <c r="H3" s="3" t="s">
        <v>38</v>
      </c>
      <c r="I3" s="3" t="s">
        <v>36</v>
      </c>
      <c r="J3" s="3" t="s">
        <v>37</v>
      </c>
    </row>
    <row r="4" spans="1:12" ht="31.5" x14ac:dyDescent="0.25">
      <c r="A4" s="2" t="s">
        <v>12</v>
      </c>
      <c r="B4" s="2" t="s">
        <v>8</v>
      </c>
      <c r="C4" s="2" t="s">
        <v>9</v>
      </c>
      <c r="D4" s="3" t="s">
        <v>11</v>
      </c>
      <c r="E4" s="2" t="s">
        <v>9</v>
      </c>
      <c r="F4" s="3" t="s">
        <v>11</v>
      </c>
      <c r="G4" s="2" t="s">
        <v>9</v>
      </c>
      <c r="H4" s="2"/>
      <c r="I4" s="3" t="s">
        <v>27</v>
      </c>
      <c r="J4" s="3" t="s">
        <v>27</v>
      </c>
    </row>
    <row r="5" spans="1:12" x14ac:dyDescent="0.25">
      <c r="A5" s="2" t="s">
        <v>6</v>
      </c>
      <c r="B5" s="11">
        <f>SUM(B6:B17)</f>
        <v>176158</v>
      </c>
      <c r="C5" s="12">
        <f t="shared" ref="C5:J5" si="0">SUM(C6:C17)</f>
        <v>0.99999999999999989</v>
      </c>
      <c r="D5" s="13">
        <f t="shared" si="0"/>
        <v>47909.196514299998</v>
      </c>
      <c r="E5" s="12">
        <f t="shared" si="0"/>
        <v>1</v>
      </c>
      <c r="F5" s="13">
        <f t="shared" si="0"/>
        <v>11694.448378289999</v>
      </c>
      <c r="G5" s="12">
        <f t="shared" si="0"/>
        <v>1.0000000000000002</v>
      </c>
      <c r="H5" s="11">
        <f t="shared" si="0"/>
        <v>2841667</v>
      </c>
      <c r="I5" s="13">
        <f t="shared" si="0"/>
        <v>47909196514.300003</v>
      </c>
      <c r="J5" s="13">
        <f t="shared" si="0"/>
        <v>11694448378.290001</v>
      </c>
    </row>
    <row r="6" spans="1:12" x14ac:dyDescent="0.25">
      <c r="A6" s="2" t="s">
        <v>29</v>
      </c>
      <c r="B6" s="8">
        <v>832</v>
      </c>
      <c r="C6" s="9">
        <f t="shared" ref="C6:C17" si="1">B6/$B$5</f>
        <v>4.7230327319792457E-3</v>
      </c>
      <c r="D6" s="10"/>
      <c r="E6" s="9">
        <f t="shared" ref="E6:E17" si="2">D6/$D$5</f>
        <v>0</v>
      </c>
      <c r="F6" s="10">
        <v>4.6461382899999997</v>
      </c>
      <c r="G6" s="9">
        <f t="shared" ref="G6:G17" si="3">F6/$F$5</f>
        <v>3.9729435196150516E-4</v>
      </c>
      <c r="H6" s="8">
        <v>2925</v>
      </c>
      <c r="I6" s="10">
        <v>0</v>
      </c>
      <c r="J6" s="10">
        <v>4646138.29</v>
      </c>
      <c r="L6" s="1" t="s">
        <v>30</v>
      </c>
    </row>
    <row r="7" spans="1:12" x14ac:dyDescent="0.25">
      <c r="A7" s="2" t="s">
        <v>31</v>
      </c>
      <c r="B7" s="8"/>
      <c r="C7" s="9">
        <f t="shared" si="1"/>
        <v>0</v>
      </c>
      <c r="D7" s="10"/>
      <c r="E7" s="9">
        <f t="shared" si="2"/>
        <v>0</v>
      </c>
      <c r="F7" s="10"/>
      <c r="G7" s="9">
        <f t="shared" si="3"/>
        <v>0</v>
      </c>
      <c r="H7" s="8">
        <v>0</v>
      </c>
      <c r="I7" s="10">
        <v>0</v>
      </c>
      <c r="J7" s="10">
        <v>0</v>
      </c>
      <c r="L7" s="1" t="s">
        <v>32</v>
      </c>
    </row>
    <row r="8" spans="1:12" x14ac:dyDescent="0.25">
      <c r="A8" s="6" t="s">
        <v>33</v>
      </c>
      <c r="B8" s="8">
        <v>66166</v>
      </c>
      <c r="C8" s="9">
        <f t="shared" si="1"/>
        <v>0.37560599007708989</v>
      </c>
      <c r="D8" s="10">
        <v>0</v>
      </c>
      <c r="E8" s="9">
        <f t="shared" si="2"/>
        <v>0</v>
      </c>
      <c r="F8" s="10">
        <v>23.912611999999999</v>
      </c>
      <c r="G8" s="9">
        <f t="shared" si="3"/>
        <v>2.0447832361543657E-3</v>
      </c>
      <c r="H8" s="8">
        <v>570470</v>
      </c>
      <c r="I8" s="10">
        <v>0</v>
      </c>
      <c r="J8" s="10">
        <v>23912612</v>
      </c>
      <c r="L8" s="1" t="s">
        <v>34</v>
      </c>
    </row>
    <row r="9" spans="1:12" x14ac:dyDescent="0.25">
      <c r="A9" s="5" t="s">
        <v>0</v>
      </c>
      <c r="B9" s="8">
        <v>26741</v>
      </c>
      <c r="C9" s="9">
        <f t="shared" si="1"/>
        <v>0.15180122390127046</v>
      </c>
      <c r="D9" s="10">
        <v>85.101893169999997</v>
      </c>
      <c r="E9" s="9">
        <f t="shared" si="2"/>
        <v>1.7763164352923072E-3</v>
      </c>
      <c r="F9" s="10">
        <v>35.257061999999998</v>
      </c>
      <c r="G9" s="9">
        <f t="shared" si="3"/>
        <v>3.0148546438028231E-3</v>
      </c>
      <c r="H9" s="8">
        <v>101418</v>
      </c>
      <c r="I9" s="10">
        <v>85101893.170000002</v>
      </c>
      <c r="J9" s="10">
        <v>35257062</v>
      </c>
    </row>
    <row r="10" spans="1:12" x14ac:dyDescent="0.25">
      <c r="A10" s="5" t="s">
        <v>1</v>
      </c>
      <c r="B10" s="8">
        <v>14654</v>
      </c>
      <c r="C10" s="9">
        <f t="shared" si="1"/>
        <v>8.3186684680797915E-2</v>
      </c>
      <c r="D10" s="10">
        <v>194.61316825</v>
      </c>
      <c r="E10" s="9">
        <f t="shared" si="2"/>
        <v>4.0621254875754728E-3</v>
      </c>
      <c r="F10" s="10">
        <v>40.062154999999997</v>
      </c>
      <c r="G10" s="9">
        <f t="shared" si="3"/>
        <v>3.4257413179379068E-3</v>
      </c>
      <c r="H10" s="8">
        <v>93858</v>
      </c>
      <c r="I10" s="10">
        <v>194613168.25</v>
      </c>
      <c r="J10" s="10">
        <v>40062155</v>
      </c>
    </row>
    <row r="11" spans="1:12" x14ac:dyDescent="0.25">
      <c r="A11" s="5" t="s">
        <v>2</v>
      </c>
      <c r="B11" s="8">
        <v>12844</v>
      </c>
      <c r="C11" s="9">
        <f t="shared" si="1"/>
        <v>7.2911817799929612E-2</v>
      </c>
      <c r="D11" s="10">
        <v>373.35109788</v>
      </c>
      <c r="E11" s="9">
        <f t="shared" si="2"/>
        <v>7.7928899886384375E-3</v>
      </c>
      <c r="F11" s="10">
        <v>78.509005999999999</v>
      </c>
      <c r="G11" s="9">
        <f t="shared" si="3"/>
        <v>6.7133569246196328E-3</v>
      </c>
      <c r="H11" s="8">
        <v>125170</v>
      </c>
      <c r="I11" s="10">
        <v>373351097.88</v>
      </c>
      <c r="J11" s="10">
        <v>78509006</v>
      </c>
    </row>
    <row r="12" spans="1:12" x14ac:dyDescent="0.25">
      <c r="A12" s="5" t="s">
        <v>3</v>
      </c>
      <c r="B12" s="8">
        <v>31028</v>
      </c>
      <c r="C12" s="9">
        <f t="shared" si="1"/>
        <v>0.17613733125943756</v>
      </c>
      <c r="D12" s="10">
        <v>3034.9299799099999</v>
      </c>
      <c r="E12" s="9">
        <f t="shared" si="2"/>
        <v>6.3347544954216253E-2</v>
      </c>
      <c r="F12" s="10">
        <v>730.25999899999999</v>
      </c>
      <c r="G12" s="9">
        <f t="shared" si="3"/>
        <v>6.2445014538324128E-2</v>
      </c>
      <c r="H12" s="8">
        <v>388862</v>
      </c>
      <c r="I12" s="10">
        <v>3034929979.9099998</v>
      </c>
      <c r="J12" s="10">
        <v>730259999</v>
      </c>
    </row>
    <row r="13" spans="1:12" x14ac:dyDescent="0.25">
      <c r="A13" s="5" t="s">
        <v>4</v>
      </c>
      <c r="B13" s="8">
        <v>12610</v>
      </c>
      <c r="C13" s="9">
        <f t="shared" si="1"/>
        <v>7.1583464844060446E-2</v>
      </c>
      <c r="D13" s="10">
        <v>3971.0836748500001</v>
      </c>
      <c r="E13" s="9">
        <f t="shared" si="2"/>
        <v>8.2887711833461997E-2</v>
      </c>
      <c r="F13" s="10">
        <v>982.44098399999996</v>
      </c>
      <c r="G13" s="9">
        <f t="shared" si="3"/>
        <v>8.400917702316249E-2</v>
      </c>
      <c r="H13" s="8">
        <v>295642</v>
      </c>
      <c r="I13" s="10">
        <v>3971083674.8499999</v>
      </c>
      <c r="J13" s="10">
        <v>982440984</v>
      </c>
    </row>
    <row r="14" spans="1:12" x14ac:dyDescent="0.25">
      <c r="A14" s="5" t="s">
        <v>5</v>
      </c>
      <c r="B14" s="8">
        <v>5303</v>
      </c>
      <c r="C14" s="9">
        <f t="shared" si="1"/>
        <v>3.0103656944334065E-2</v>
      </c>
      <c r="D14" s="10">
        <v>3694.8287940999999</v>
      </c>
      <c r="E14" s="9">
        <f t="shared" si="2"/>
        <v>7.7121493636345226E-2</v>
      </c>
      <c r="F14" s="10">
        <v>907.28412600000001</v>
      </c>
      <c r="G14" s="9">
        <f t="shared" si="3"/>
        <v>7.7582464486680311E-2</v>
      </c>
      <c r="H14" s="8">
        <v>197584</v>
      </c>
      <c r="I14" s="10">
        <v>3694828794.0999999</v>
      </c>
      <c r="J14" s="10">
        <v>907284126</v>
      </c>
    </row>
    <row r="15" spans="1:12" x14ac:dyDescent="0.25">
      <c r="A15" s="5" t="s">
        <v>13</v>
      </c>
      <c r="B15" s="8">
        <v>3542</v>
      </c>
      <c r="C15" s="9">
        <f t="shared" si="1"/>
        <v>2.0106949443113569E-2</v>
      </c>
      <c r="D15" s="10">
        <v>5428.8152734699997</v>
      </c>
      <c r="E15" s="9">
        <f t="shared" si="2"/>
        <v>0.11331468002911717</v>
      </c>
      <c r="F15" s="10">
        <v>1328.9976690000001</v>
      </c>
      <c r="G15" s="9">
        <f t="shared" si="3"/>
        <v>0.11364346790971346</v>
      </c>
      <c r="H15" s="8">
        <v>545966</v>
      </c>
      <c r="I15" s="10">
        <v>5428815273.4700003</v>
      </c>
      <c r="J15" s="10">
        <v>1328997669</v>
      </c>
    </row>
    <row r="16" spans="1:12" x14ac:dyDescent="0.25">
      <c r="A16" s="5" t="s">
        <v>17</v>
      </c>
      <c r="B16" s="8">
        <v>1252</v>
      </c>
      <c r="C16" s="9">
        <f t="shared" si="1"/>
        <v>7.1072559861033845E-3</v>
      </c>
      <c r="D16" s="10">
        <v>4345.9148548200001</v>
      </c>
      <c r="E16" s="9">
        <f t="shared" si="2"/>
        <v>9.0711495308063161E-2</v>
      </c>
      <c r="F16" s="10">
        <v>1058.935956</v>
      </c>
      <c r="G16" s="9">
        <f t="shared" si="3"/>
        <v>9.0550312571035629E-2</v>
      </c>
      <c r="H16" s="8">
        <v>144609</v>
      </c>
      <c r="I16" s="10">
        <v>4345914854.8199997</v>
      </c>
      <c r="J16" s="10">
        <v>1058935956</v>
      </c>
    </row>
    <row r="17" spans="1:15" x14ac:dyDescent="0.25">
      <c r="A17" s="5" t="s">
        <v>18</v>
      </c>
      <c r="B17" s="8">
        <v>1186</v>
      </c>
      <c r="C17" s="9">
        <f t="shared" si="1"/>
        <v>6.7325923318838771E-3</v>
      </c>
      <c r="D17" s="10">
        <v>26780.557777850001</v>
      </c>
      <c r="E17" s="9">
        <f t="shared" si="2"/>
        <v>0.55898574232729004</v>
      </c>
      <c r="F17" s="10">
        <v>6504.1426709999996</v>
      </c>
      <c r="G17" s="9">
        <f t="shared" si="3"/>
        <v>0.55617353299660788</v>
      </c>
      <c r="H17" s="8">
        <v>375163</v>
      </c>
      <c r="I17" s="10">
        <v>26780557777.849998</v>
      </c>
      <c r="J17" s="10">
        <v>6504142671</v>
      </c>
    </row>
    <row r="20" spans="1:15" x14ac:dyDescent="0.25">
      <c r="A20" s="4" t="s">
        <v>42</v>
      </c>
    </row>
    <row r="22" spans="1:15" ht="35.1" customHeight="1" x14ac:dyDescent="0.25">
      <c r="A22" s="2" t="s">
        <v>39</v>
      </c>
      <c r="B22" s="19" t="s">
        <v>7</v>
      </c>
      <c r="C22" s="19"/>
      <c r="D22" s="18" t="s">
        <v>36</v>
      </c>
      <c r="E22" s="19"/>
      <c r="F22" s="18" t="s">
        <v>37</v>
      </c>
      <c r="G22" s="19"/>
      <c r="I22" s="2" t="s">
        <v>43</v>
      </c>
      <c r="J22" s="19" t="s">
        <v>7</v>
      </c>
      <c r="K22" s="19"/>
      <c r="L22" s="18" t="s">
        <v>36</v>
      </c>
      <c r="M22" s="19"/>
      <c r="N22" s="18" t="s">
        <v>37</v>
      </c>
      <c r="O22" s="19"/>
    </row>
    <row r="23" spans="1:15" ht="47.25" x14ac:dyDescent="0.25">
      <c r="A23" s="3" t="s">
        <v>41</v>
      </c>
      <c r="B23" s="2" t="s">
        <v>8</v>
      </c>
      <c r="C23" s="2" t="s">
        <v>9</v>
      </c>
      <c r="D23" s="3" t="s">
        <v>11</v>
      </c>
      <c r="E23" s="2" t="s">
        <v>9</v>
      </c>
      <c r="F23" s="3" t="s">
        <v>11</v>
      </c>
      <c r="G23" s="2" t="s">
        <v>9</v>
      </c>
      <c r="I23" s="3" t="s">
        <v>41</v>
      </c>
      <c r="J23" s="2" t="s">
        <v>8</v>
      </c>
      <c r="K23" s="2" t="s">
        <v>9</v>
      </c>
      <c r="L23" s="3" t="s">
        <v>11</v>
      </c>
      <c r="M23" s="2" t="s">
        <v>9</v>
      </c>
      <c r="N23" s="3" t="s">
        <v>11</v>
      </c>
      <c r="O23" s="2" t="s">
        <v>9</v>
      </c>
    </row>
    <row r="24" spans="1:15" x14ac:dyDescent="0.25">
      <c r="A24" s="2" t="s">
        <v>19</v>
      </c>
      <c r="B24" s="8">
        <v>17014</v>
      </c>
      <c r="C24" s="9">
        <f>B24/SUM($B$24:$B$26)</f>
        <v>0.6990714109622812</v>
      </c>
      <c r="D24" s="10"/>
      <c r="E24" s="9"/>
      <c r="F24" s="10">
        <v>21.520191000000001</v>
      </c>
      <c r="G24" s="9">
        <f>F24/SUM($F$24:$F$26)</f>
        <v>0.94707874788675028</v>
      </c>
      <c r="H24" s="17"/>
      <c r="I24" s="2" t="s">
        <v>19</v>
      </c>
      <c r="J24" s="8">
        <v>100</v>
      </c>
      <c r="K24" s="9">
        <f>J24/SUM($J$24:$J$26)</f>
        <v>0.65359477124183007</v>
      </c>
      <c r="L24" s="10"/>
      <c r="M24" s="9"/>
      <c r="N24" s="10">
        <v>0.1836235</v>
      </c>
      <c r="O24" s="9">
        <f>N24/SUM($N$24:$N$26)</f>
        <v>4.1381614126994606E-2</v>
      </c>
    </row>
    <row r="25" spans="1:15" x14ac:dyDescent="0.25">
      <c r="A25" s="2" t="s">
        <v>14</v>
      </c>
      <c r="B25" s="8">
        <v>6516</v>
      </c>
      <c r="C25" s="9">
        <f t="shared" ref="C25:C26" si="4">B25/SUM($B$24:$B$26)</f>
        <v>0.26772947653874601</v>
      </c>
      <c r="D25" s="10"/>
      <c r="E25" s="9"/>
      <c r="F25" s="10">
        <v>6.6261890000000001</v>
      </c>
      <c r="G25" s="9">
        <f t="shared" ref="G25:G26" si="5">F25/SUM($F$24:$F$26)</f>
        <v>0.29161092396349819</v>
      </c>
      <c r="H25" s="17"/>
      <c r="I25" s="2" t="s">
        <v>14</v>
      </c>
      <c r="J25" s="8">
        <v>45</v>
      </c>
      <c r="K25" s="9">
        <f t="shared" ref="K25:K26" si="6">J25/SUM($J$24:$J$26)</f>
        <v>0.29411764705882354</v>
      </c>
      <c r="L25" s="10"/>
      <c r="M25" s="9"/>
      <c r="N25" s="10">
        <v>2.1701043699999998</v>
      </c>
      <c r="O25" s="9">
        <f t="shared" ref="O25:O26" si="7">N25/SUM($N$24:$N$26)</f>
        <v>0.48905734644337312</v>
      </c>
    </row>
    <row r="26" spans="1:15" x14ac:dyDescent="0.25">
      <c r="A26" s="2" t="s">
        <v>15</v>
      </c>
      <c r="B26" s="8">
        <v>808</v>
      </c>
      <c r="C26" s="9">
        <f t="shared" si="4"/>
        <v>3.3199112498972796E-2</v>
      </c>
      <c r="D26" s="10"/>
      <c r="E26" s="9"/>
      <c r="F26" s="10">
        <v>-5.4236750000000002</v>
      </c>
      <c r="G26" s="9">
        <f t="shared" si="5"/>
        <v>-0.23868967185024845</v>
      </c>
      <c r="H26" s="17"/>
      <c r="I26" s="2" t="s">
        <v>15</v>
      </c>
      <c r="J26" s="8">
        <v>8</v>
      </c>
      <c r="K26" s="9">
        <f t="shared" si="6"/>
        <v>5.2287581699346407E-2</v>
      </c>
      <c r="L26" s="10"/>
      <c r="M26" s="9"/>
      <c r="N26" s="10">
        <v>2.083593</v>
      </c>
      <c r="O26" s="9">
        <f t="shared" si="7"/>
        <v>0.46956103942963229</v>
      </c>
    </row>
    <row r="27" spans="1:15" x14ac:dyDescent="0.25">
      <c r="A27" s="2" t="s">
        <v>28</v>
      </c>
      <c r="B27" s="8">
        <v>41828</v>
      </c>
      <c r="C27" s="9"/>
      <c r="D27" s="10"/>
      <c r="E27" s="9"/>
      <c r="F27" s="10">
        <v>1.189907</v>
      </c>
      <c r="G27" s="9"/>
      <c r="H27" s="17"/>
      <c r="I27" s="2" t="s">
        <v>28</v>
      </c>
      <c r="J27" s="8">
        <v>679</v>
      </c>
      <c r="K27" s="9"/>
      <c r="L27" s="10"/>
      <c r="M27" s="9"/>
      <c r="N27" s="10">
        <v>0.20881742</v>
      </c>
      <c r="O27" s="9"/>
    </row>
    <row r="30" spans="1:15" ht="35.1" customHeight="1" x14ac:dyDescent="0.25">
      <c r="A30" s="2" t="s">
        <v>0</v>
      </c>
      <c r="B30" s="19" t="s">
        <v>7</v>
      </c>
      <c r="C30" s="19"/>
      <c r="D30" s="18" t="s">
        <v>36</v>
      </c>
      <c r="E30" s="19"/>
      <c r="F30" s="18" t="s">
        <v>37</v>
      </c>
      <c r="G30" s="19"/>
    </row>
    <row r="31" spans="1:15" ht="31.5" x14ac:dyDescent="0.25">
      <c r="A31" s="3" t="s">
        <v>41</v>
      </c>
      <c r="B31" s="2" t="s">
        <v>8</v>
      </c>
      <c r="C31" s="2" t="s">
        <v>9</v>
      </c>
      <c r="D31" s="3" t="s">
        <v>11</v>
      </c>
      <c r="E31" s="2" t="s">
        <v>9</v>
      </c>
      <c r="F31" s="3" t="s">
        <v>11</v>
      </c>
      <c r="G31" s="2" t="s">
        <v>9</v>
      </c>
    </row>
    <row r="32" spans="1:15" x14ac:dyDescent="0.25">
      <c r="A32" s="2" t="s">
        <v>19</v>
      </c>
      <c r="B32" s="8">
        <v>9535</v>
      </c>
      <c r="C32" s="9">
        <f>B32/SUM($B$32:$B$34)</f>
        <v>0.80791391289611936</v>
      </c>
      <c r="D32" s="10">
        <v>32.796306350000002</v>
      </c>
      <c r="E32" s="9">
        <f>D32/SUM($D$32:$D$34)</f>
        <v>0.79800025549103593</v>
      </c>
      <c r="F32" s="10">
        <v>13.325248</v>
      </c>
      <c r="G32" s="9">
        <f>F32/SUM($F$32:$F$34)</f>
        <v>0.82135804293961456</v>
      </c>
    </row>
    <row r="33" spans="1:7" x14ac:dyDescent="0.25">
      <c r="A33" s="2" t="s">
        <v>14</v>
      </c>
      <c r="B33" s="8">
        <v>2182</v>
      </c>
      <c r="C33" s="9">
        <f t="shared" ref="C33:C34" si="8">B33/SUM($B$32:$B$34)</f>
        <v>0.18488391798000339</v>
      </c>
      <c r="D33" s="10">
        <v>8.0154571099999998</v>
      </c>
      <c r="E33" s="9">
        <f t="shared" ref="E33:E34" si="9">D33/SUM($D$32:$D$34)</f>
        <v>0.19503223178232812</v>
      </c>
      <c r="F33" s="10">
        <v>2.8460450000000002</v>
      </c>
      <c r="G33" s="9">
        <f t="shared" ref="G33:G34" si="10">F33/SUM($F$32:$F$34)</f>
        <v>0.17542802590376369</v>
      </c>
    </row>
    <row r="34" spans="1:7" x14ac:dyDescent="0.25">
      <c r="A34" s="2" t="s">
        <v>15</v>
      </c>
      <c r="B34" s="8">
        <v>85</v>
      </c>
      <c r="C34" s="9">
        <f t="shared" si="8"/>
        <v>7.202169123877309E-3</v>
      </c>
      <c r="D34" s="10">
        <v>0.28635164000000002</v>
      </c>
      <c r="E34" s="9">
        <f t="shared" si="9"/>
        <v>6.9675127266359722E-3</v>
      </c>
      <c r="F34" s="10">
        <v>5.2141E-2</v>
      </c>
      <c r="G34" s="9">
        <f t="shared" si="10"/>
        <v>3.2139311566219586E-3</v>
      </c>
    </row>
    <row r="35" spans="1:7" x14ac:dyDescent="0.25">
      <c r="A35" s="2" t="s">
        <v>28</v>
      </c>
      <c r="B35" s="8">
        <v>14939</v>
      </c>
      <c r="C35" s="9"/>
      <c r="D35" s="10">
        <v>44.003778070000003</v>
      </c>
      <c r="E35" s="9"/>
      <c r="F35" s="10">
        <v>19.033628</v>
      </c>
      <c r="G35" s="9"/>
    </row>
    <row r="38" spans="1:7" ht="35.1" customHeight="1" x14ac:dyDescent="0.25">
      <c r="A38" s="2" t="s">
        <v>1</v>
      </c>
      <c r="B38" s="19" t="s">
        <v>7</v>
      </c>
      <c r="C38" s="19"/>
      <c r="D38" s="18" t="s">
        <v>36</v>
      </c>
      <c r="E38" s="19"/>
      <c r="F38" s="18" t="s">
        <v>37</v>
      </c>
      <c r="G38" s="19"/>
    </row>
    <row r="39" spans="1:7" ht="31.5" x14ac:dyDescent="0.25">
      <c r="A39" s="3" t="s">
        <v>41</v>
      </c>
      <c r="B39" s="2" t="s">
        <v>8</v>
      </c>
      <c r="C39" s="2" t="s">
        <v>9</v>
      </c>
      <c r="D39" s="3" t="s">
        <v>11</v>
      </c>
      <c r="E39" s="2" t="s">
        <v>9</v>
      </c>
      <c r="F39" s="3" t="s">
        <v>11</v>
      </c>
      <c r="G39" s="2" t="s">
        <v>9</v>
      </c>
    </row>
    <row r="40" spans="1:7" x14ac:dyDescent="0.25">
      <c r="A40" s="2" t="s">
        <v>19</v>
      </c>
      <c r="B40" s="8">
        <v>6457</v>
      </c>
      <c r="C40" s="9">
        <f>B40/SUM($B$40:$B$42)</f>
        <v>0.74500980731510325</v>
      </c>
      <c r="D40" s="10">
        <v>86.550871470000004</v>
      </c>
      <c r="E40" s="9">
        <f>D40/SUM($D$40:$D$42)</f>
        <v>0.74230905589488327</v>
      </c>
      <c r="F40" s="10">
        <v>17.032547999999998</v>
      </c>
      <c r="G40" s="9">
        <f>F40/SUM($F$40:$F$42)</f>
        <v>0.75753995303154342</v>
      </c>
    </row>
    <row r="41" spans="1:7" x14ac:dyDescent="0.25">
      <c r="A41" s="2" t="s">
        <v>14</v>
      </c>
      <c r="B41" s="8">
        <v>2141</v>
      </c>
      <c r="C41" s="9">
        <f t="shared" ref="C41:C42" si="11">B41/SUM($B$40:$B$42)</f>
        <v>0.24702896042459904</v>
      </c>
      <c r="D41" s="10">
        <v>29.104006030000001</v>
      </c>
      <c r="E41" s="9">
        <f t="shared" ref="E41:E42" si="12">D41/SUM($D$40:$D$42)</f>
        <v>0.24961235943622659</v>
      </c>
      <c r="F41" s="10">
        <v>5.3979410000000003</v>
      </c>
      <c r="G41" s="9">
        <f t="shared" ref="G41:G42" si="13">F41/SUM($F$40:$F$42)</f>
        <v>0.24007893426204013</v>
      </c>
    </row>
    <row r="42" spans="1:7" x14ac:dyDescent="0.25">
      <c r="A42" s="2" t="s">
        <v>15</v>
      </c>
      <c r="B42" s="8">
        <v>69</v>
      </c>
      <c r="C42" s="9">
        <f t="shared" si="11"/>
        <v>7.9612322602976814E-3</v>
      </c>
      <c r="D42" s="10">
        <v>0.94193724000000001</v>
      </c>
      <c r="E42" s="9">
        <f t="shared" si="12"/>
        <v>8.0785846688902433E-3</v>
      </c>
      <c r="F42" s="10">
        <v>5.3537000000000001E-2</v>
      </c>
      <c r="G42" s="9">
        <f t="shared" si="13"/>
        <v>2.3811127064165471E-3</v>
      </c>
    </row>
    <row r="43" spans="1:7" x14ac:dyDescent="0.25">
      <c r="A43" s="2" t="s">
        <v>28</v>
      </c>
      <c r="B43" s="8">
        <v>5987</v>
      </c>
      <c r="C43" s="9"/>
      <c r="D43" s="10">
        <v>78.016353510000002</v>
      </c>
      <c r="E43" s="9"/>
      <c r="F43" s="10">
        <v>17.578129000000001</v>
      </c>
      <c r="G43" s="9"/>
    </row>
    <row r="46" spans="1:7" ht="35.1" customHeight="1" x14ac:dyDescent="0.25">
      <c r="A46" s="2" t="s">
        <v>2</v>
      </c>
      <c r="B46" s="19" t="s">
        <v>7</v>
      </c>
      <c r="C46" s="19"/>
      <c r="D46" s="18" t="s">
        <v>36</v>
      </c>
      <c r="E46" s="19"/>
      <c r="F46" s="18" t="s">
        <v>37</v>
      </c>
      <c r="G46" s="19"/>
    </row>
    <row r="47" spans="1:7" ht="31.5" x14ac:dyDescent="0.25">
      <c r="A47" s="3" t="s">
        <v>41</v>
      </c>
      <c r="B47" s="2" t="s">
        <v>8</v>
      </c>
      <c r="C47" s="2" t="s">
        <v>9</v>
      </c>
      <c r="D47" s="3" t="s">
        <v>11</v>
      </c>
      <c r="E47" s="2" t="s">
        <v>9</v>
      </c>
      <c r="F47" s="3" t="s">
        <v>11</v>
      </c>
      <c r="G47" s="2" t="s">
        <v>9</v>
      </c>
    </row>
    <row r="48" spans="1:7" x14ac:dyDescent="0.25">
      <c r="A48" s="2" t="s">
        <v>19</v>
      </c>
      <c r="B48" s="8">
        <v>5878</v>
      </c>
      <c r="C48" s="9">
        <f>B48/SUM($B$48:$B$50)</f>
        <v>0.7071703561116458</v>
      </c>
      <c r="D48" s="10">
        <v>170.83822291999999</v>
      </c>
      <c r="E48" s="9">
        <f>D48/SUM($D$48:$D$50)</f>
        <v>0.70411284182499734</v>
      </c>
      <c r="F48" s="10">
        <v>35.217488000000003</v>
      </c>
      <c r="G48" s="9">
        <f>F48/SUM($F$48:$F$50)</f>
        <v>0.71200588811430421</v>
      </c>
    </row>
    <row r="49" spans="1:7" x14ac:dyDescent="0.25">
      <c r="A49" s="2" t="s">
        <v>14</v>
      </c>
      <c r="B49" s="8">
        <v>2344</v>
      </c>
      <c r="C49" s="9">
        <f t="shared" ref="C49:C50" si="14">B49/SUM($B$48:$B$50)</f>
        <v>0.28200192492781523</v>
      </c>
      <c r="D49" s="10">
        <v>69.136578290000003</v>
      </c>
      <c r="E49" s="9">
        <f t="shared" ref="E49:E50" si="15">D49/SUM($D$48:$D$50)</f>
        <v>0.2849476644147963</v>
      </c>
      <c r="F49" s="10">
        <v>13.736940000000001</v>
      </c>
      <c r="G49" s="9">
        <f t="shared" ref="G49:G50" si="16">F49/SUM($F$48:$F$50)</f>
        <v>0.27772515077375509</v>
      </c>
    </row>
    <row r="50" spans="1:7" x14ac:dyDescent="0.25">
      <c r="A50" s="2" t="s">
        <v>15</v>
      </c>
      <c r="B50" s="8">
        <v>90</v>
      </c>
      <c r="C50" s="9">
        <f t="shared" si="14"/>
        <v>1.082771896053898E-2</v>
      </c>
      <c r="D50" s="10">
        <v>2.6542388699999999</v>
      </c>
      <c r="E50" s="9">
        <f t="shared" si="15"/>
        <v>1.0939493760206281E-2</v>
      </c>
      <c r="F50" s="10">
        <v>0.50792700000000002</v>
      </c>
      <c r="G50" s="9">
        <f t="shared" si="16"/>
        <v>1.0268961111940584E-2</v>
      </c>
    </row>
    <row r="51" spans="1:7" x14ac:dyDescent="0.25">
      <c r="A51" s="2" t="s">
        <v>28</v>
      </c>
      <c r="B51" s="8">
        <v>4532</v>
      </c>
      <c r="C51" s="9"/>
      <c r="D51" s="10">
        <v>130.72205779999999</v>
      </c>
      <c r="E51" s="9"/>
      <c r="F51" s="10">
        <v>29.046651000000001</v>
      </c>
      <c r="G51" s="9"/>
    </row>
    <row r="54" spans="1:7" ht="35.1" customHeight="1" x14ac:dyDescent="0.25">
      <c r="A54" s="2" t="s">
        <v>3</v>
      </c>
      <c r="B54" s="19" t="s">
        <v>7</v>
      </c>
      <c r="C54" s="19"/>
      <c r="D54" s="18" t="s">
        <v>10</v>
      </c>
      <c r="E54" s="19"/>
      <c r="F54" s="18" t="s">
        <v>37</v>
      </c>
      <c r="G54" s="19"/>
    </row>
    <row r="55" spans="1:7" ht="31.5" x14ac:dyDescent="0.25">
      <c r="A55" s="3" t="s">
        <v>41</v>
      </c>
      <c r="B55" s="2" t="s">
        <v>8</v>
      </c>
      <c r="C55" s="2" t="s">
        <v>9</v>
      </c>
      <c r="D55" s="3" t="s">
        <v>11</v>
      </c>
      <c r="E55" s="2" t="s">
        <v>9</v>
      </c>
      <c r="F55" s="3" t="s">
        <v>11</v>
      </c>
      <c r="G55" s="2" t="s">
        <v>9</v>
      </c>
    </row>
    <row r="56" spans="1:7" x14ac:dyDescent="0.25">
      <c r="A56" s="2" t="s">
        <v>19</v>
      </c>
      <c r="B56" s="8">
        <v>14005</v>
      </c>
      <c r="C56" s="9">
        <f>B56/SUM($B$56:$B$58)</f>
        <v>0.62111938974631897</v>
      </c>
      <c r="D56" s="10">
        <v>1343.11689716</v>
      </c>
      <c r="E56" s="9">
        <f>D56/SUM($D$56:$D$58)</f>
        <v>0.59920787371888473</v>
      </c>
      <c r="F56" s="10">
        <v>326.04950200000002</v>
      </c>
      <c r="G56" s="9">
        <f>F56/SUM($F$56:$F$58)</f>
        <v>0.60245098573336042</v>
      </c>
    </row>
    <row r="57" spans="1:7" x14ac:dyDescent="0.25">
      <c r="A57" s="2" t="s">
        <v>14</v>
      </c>
      <c r="B57" s="8">
        <v>8148</v>
      </c>
      <c r="C57" s="9">
        <f t="shared" ref="C57:C58" si="17">B57/SUM($B$56:$B$58)</f>
        <v>0.36136242682277808</v>
      </c>
      <c r="D57" s="10">
        <v>856.59840025999995</v>
      </c>
      <c r="E57" s="9">
        <f t="shared" ref="E57:E58" si="18">D57/SUM($D$56:$D$58)</f>
        <v>0.38215624204871257</v>
      </c>
      <c r="F57" s="10">
        <v>205.83169699999999</v>
      </c>
      <c r="G57" s="9">
        <f t="shared" ref="G57:G58" si="19">F57/SUM($F$56:$F$58)</f>
        <v>0.38032111072759855</v>
      </c>
    </row>
    <row r="58" spans="1:7" x14ac:dyDescent="0.25">
      <c r="A58" s="2" t="s">
        <v>15</v>
      </c>
      <c r="B58" s="8">
        <v>395</v>
      </c>
      <c r="C58" s="9">
        <f t="shared" si="17"/>
        <v>1.7518183430902962E-2</v>
      </c>
      <c r="D58" s="10">
        <v>41.77209964</v>
      </c>
      <c r="E58" s="9">
        <f t="shared" si="18"/>
        <v>1.8635884232402783E-2</v>
      </c>
      <c r="F58" s="10">
        <v>9.3238280000000007</v>
      </c>
      <c r="G58" s="9">
        <f t="shared" si="19"/>
        <v>1.7227903539040849E-2</v>
      </c>
    </row>
    <row r="59" spans="1:7" x14ac:dyDescent="0.25">
      <c r="A59" s="2" t="s">
        <v>28</v>
      </c>
      <c r="B59" s="8">
        <v>8480</v>
      </c>
      <c r="C59" s="9"/>
      <c r="D59" s="10">
        <v>793.44258285000001</v>
      </c>
      <c r="E59" s="9"/>
      <c r="F59" s="10">
        <v>189.05497199999999</v>
      </c>
      <c r="G59" s="9"/>
    </row>
    <row r="62" spans="1:7" ht="35.1" customHeight="1" x14ac:dyDescent="0.25">
      <c r="A62" s="2" t="s">
        <v>4</v>
      </c>
      <c r="B62" s="19" t="s">
        <v>7</v>
      </c>
      <c r="C62" s="19"/>
      <c r="D62" s="18" t="s">
        <v>36</v>
      </c>
      <c r="E62" s="19"/>
      <c r="F62" s="18" t="s">
        <v>37</v>
      </c>
      <c r="G62" s="19"/>
    </row>
    <row r="63" spans="1:7" ht="31.5" x14ac:dyDescent="0.25">
      <c r="A63" s="3" t="s">
        <v>41</v>
      </c>
      <c r="B63" s="2" t="s">
        <v>8</v>
      </c>
      <c r="C63" s="2" t="s">
        <v>9</v>
      </c>
      <c r="D63" s="3" t="s">
        <v>11</v>
      </c>
      <c r="E63" s="2" t="s">
        <v>9</v>
      </c>
      <c r="F63" s="3" t="s">
        <v>11</v>
      </c>
      <c r="G63" s="2" t="s">
        <v>9</v>
      </c>
    </row>
    <row r="64" spans="1:7" x14ac:dyDescent="0.25">
      <c r="A64" s="2" t="s">
        <v>19</v>
      </c>
      <c r="B64" s="8">
        <v>4401</v>
      </c>
      <c r="C64" s="9">
        <f>B64/SUM($B$64:$B$66)</f>
        <v>0.44508495145631066</v>
      </c>
      <c r="D64" s="10">
        <v>1350.99897182</v>
      </c>
      <c r="E64" s="9">
        <f>D64/SUM($D$64:$D$66)</f>
        <v>0.4329224386563153</v>
      </c>
      <c r="F64" s="10">
        <v>334.09975500000002</v>
      </c>
      <c r="G64" s="9">
        <f>F64/SUM($F$64:$F$66)</f>
        <v>0.43352033458399913</v>
      </c>
    </row>
    <row r="65" spans="1:7" x14ac:dyDescent="0.25">
      <c r="A65" s="2" t="s">
        <v>14</v>
      </c>
      <c r="B65" s="8">
        <v>5103</v>
      </c>
      <c r="C65" s="9">
        <f t="shared" ref="C65:C66" si="20">B65/SUM($B$64:$B$66)</f>
        <v>0.51608009708737868</v>
      </c>
      <c r="D65" s="10">
        <v>1638.09925133</v>
      </c>
      <c r="E65" s="9">
        <f t="shared" ref="E65:E66" si="21">D65/SUM($D$64:$D$66)</f>
        <v>0.52492262202946671</v>
      </c>
      <c r="F65" s="10">
        <v>405.32329900000002</v>
      </c>
      <c r="G65" s="9">
        <f t="shared" ref="G65:G66" si="22">F65/SUM($F$64:$F$66)</f>
        <v>0.52593840482514065</v>
      </c>
    </row>
    <row r="66" spans="1:7" x14ac:dyDescent="0.25">
      <c r="A66" s="2" t="s">
        <v>15</v>
      </c>
      <c r="B66" s="8">
        <v>384</v>
      </c>
      <c r="C66" s="9">
        <f t="shared" si="20"/>
        <v>3.8834951456310676E-2</v>
      </c>
      <c r="D66" s="10">
        <v>131.55076887999999</v>
      </c>
      <c r="E66" s="9">
        <f t="shared" si="21"/>
        <v>4.2154939314217925E-2</v>
      </c>
      <c r="F66" s="10">
        <v>31.243805999999999</v>
      </c>
      <c r="G66" s="9">
        <f t="shared" si="22"/>
        <v>4.0541260590860231E-2</v>
      </c>
    </row>
    <row r="67" spans="1:7" x14ac:dyDescent="0.25">
      <c r="A67" s="2" t="s">
        <v>28</v>
      </c>
      <c r="B67" s="8">
        <v>2722</v>
      </c>
      <c r="C67" s="9"/>
      <c r="D67" s="10">
        <v>850.43468282000003</v>
      </c>
      <c r="E67" s="9"/>
      <c r="F67" s="10">
        <v>211.774124</v>
      </c>
      <c r="G67" s="9"/>
    </row>
    <row r="70" spans="1:7" ht="35.1" customHeight="1" x14ac:dyDescent="0.25">
      <c r="A70" s="2" t="s">
        <v>5</v>
      </c>
      <c r="B70" s="19" t="s">
        <v>7</v>
      </c>
      <c r="C70" s="19"/>
      <c r="D70" s="18" t="s">
        <v>40</v>
      </c>
      <c r="E70" s="19"/>
      <c r="F70" s="18" t="s">
        <v>37</v>
      </c>
      <c r="G70" s="19"/>
    </row>
    <row r="71" spans="1:7" ht="31.5" x14ac:dyDescent="0.25">
      <c r="A71" s="3" t="s">
        <v>41</v>
      </c>
      <c r="B71" s="2" t="s">
        <v>8</v>
      </c>
      <c r="C71" s="2" t="s">
        <v>9</v>
      </c>
      <c r="D71" s="3" t="s">
        <v>11</v>
      </c>
      <c r="E71" s="2" t="s">
        <v>9</v>
      </c>
      <c r="F71" s="3" t="s">
        <v>11</v>
      </c>
      <c r="G71" s="2" t="s">
        <v>9</v>
      </c>
    </row>
    <row r="72" spans="1:7" x14ac:dyDescent="0.25">
      <c r="A72" s="2" t="s">
        <v>19</v>
      </c>
      <c r="B72" s="8">
        <v>1337</v>
      </c>
      <c r="C72" s="9">
        <f>B72/SUM($B$72:$B$74)</f>
        <v>0.32116262310833532</v>
      </c>
      <c r="D72" s="10">
        <v>914.40320693000001</v>
      </c>
      <c r="E72" s="9">
        <f>D72/SUM($D$72:$D$74)</f>
        <v>0.31624295785926215</v>
      </c>
      <c r="F72" s="10">
        <v>225.874629</v>
      </c>
      <c r="G72" s="9">
        <f>F72/SUM($F$72:$F$74)</f>
        <v>0.31606547886702141</v>
      </c>
    </row>
    <row r="73" spans="1:7" x14ac:dyDescent="0.25">
      <c r="A73" s="2" t="s">
        <v>14</v>
      </c>
      <c r="B73" s="8">
        <v>2515</v>
      </c>
      <c r="C73" s="9">
        <f t="shared" ref="C73:C74" si="23">B73/SUM($B$72:$B$74)</f>
        <v>0.60413163583953877</v>
      </c>
      <c r="D73" s="10">
        <v>1756.8118534600001</v>
      </c>
      <c r="E73" s="9">
        <f t="shared" ref="E73:E74" si="24">D73/SUM($D$72:$D$74)</f>
        <v>0.60758686401122186</v>
      </c>
      <c r="F73" s="10">
        <v>435.70755300000002</v>
      </c>
      <c r="G73" s="9">
        <f t="shared" ref="G73:G74" si="25">F73/SUM($F$72:$F$74)</f>
        <v>0.60968386309966272</v>
      </c>
    </row>
    <row r="74" spans="1:7" x14ac:dyDescent="0.25">
      <c r="A74" s="2" t="s">
        <v>15</v>
      </c>
      <c r="B74" s="8">
        <v>311</v>
      </c>
      <c r="C74" s="9">
        <f t="shared" si="23"/>
        <v>7.4705741052125865E-2</v>
      </c>
      <c r="D74" s="10">
        <v>220.24286524999999</v>
      </c>
      <c r="E74" s="9">
        <f t="shared" si="24"/>
        <v>7.6170178129516139E-2</v>
      </c>
      <c r="F74" s="10">
        <v>53.062865000000002</v>
      </c>
      <c r="G74" s="9">
        <f t="shared" si="25"/>
        <v>7.4250658033315944E-2</v>
      </c>
    </row>
    <row r="75" spans="1:7" x14ac:dyDescent="0.25">
      <c r="A75" s="2" t="s">
        <v>28</v>
      </c>
      <c r="B75" s="8">
        <v>1140</v>
      </c>
      <c r="C75" s="9"/>
      <c r="D75" s="10">
        <v>803.37086846</v>
      </c>
      <c r="E75" s="9"/>
      <c r="F75" s="10">
        <v>192.63907900000001</v>
      </c>
      <c r="G75" s="9"/>
    </row>
    <row r="78" spans="1:7" ht="35.1" customHeight="1" x14ac:dyDescent="0.25">
      <c r="A78" s="2" t="s">
        <v>13</v>
      </c>
      <c r="B78" s="19" t="s">
        <v>7</v>
      </c>
      <c r="C78" s="19"/>
      <c r="D78" s="18" t="s">
        <v>40</v>
      </c>
      <c r="E78" s="19"/>
      <c r="F78" s="18" t="s">
        <v>37</v>
      </c>
      <c r="G78" s="19"/>
    </row>
    <row r="79" spans="1:7" ht="31.5" x14ac:dyDescent="0.25">
      <c r="A79" s="3" t="s">
        <v>41</v>
      </c>
      <c r="B79" s="2" t="s">
        <v>8</v>
      </c>
      <c r="C79" s="2" t="s">
        <v>9</v>
      </c>
      <c r="D79" s="3" t="s">
        <v>11</v>
      </c>
      <c r="E79" s="2" t="s">
        <v>9</v>
      </c>
      <c r="F79" s="3" t="s">
        <v>11</v>
      </c>
      <c r="G79" s="2" t="s">
        <v>9</v>
      </c>
    </row>
    <row r="80" spans="1:7" x14ac:dyDescent="0.25">
      <c r="A80" s="2" t="s">
        <v>19</v>
      </c>
      <c r="B80" s="8">
        <v>645</v>
      </c>
      <c r="C80" s="9">
        <f>B80/SUM($B$80:$B$82)</f>
        <v>0.2319309600862999</v>
      </c>
      <c r="D80" s="10">
        <v>956.38861413999996</v>
      </c>
      <c r="E80" s="9">
        <f>D80/SUM($D$80:$D$82)</f>
        <v>0.22438957924204503</v>
      </c>
      <c r="F80" s="10">
        <v>236.124854</v>
      </c>
      <c r="G80" s="9">
        <f>F80/SUM($F$80:$F$82)</f>
        <v>0.22522285671184611</v>
      </c>
    </row>
    <row r="81" spans="1:7" x14ac:dyDescent="0.25">
      <c r="A81" s="2" t="s">
        <v>14</v>
      </c>
      <c r="B81" s="8">
        <v>1687</v>
      </c>
      <c r="C81" s="9">
        <f t="shared" ref="C81:C82" si="26">B81/SUM($B$80:$B$82)</f>
        <v>0.60661632506292695</v>
      </c>
      <c r="D81" s="10">
        <v>2581.9553097100002</v>
      </c>
      <c r="E81" s="9">
        <f t="shared" ref="E81:E82" si="27">D81/SUM($D$80:$D$82)</f>
        <v>0.60578289724681034</v>
      </c>
      <c r="F81" s="10">
        <v>635.30514500000004</v>
      </c>
      <c r="G81" s="9">
        <f t="shared" ref="G81:G82" si="28">F81/SUM($F$80:$F$82)</f>
        <v>0.60597280301815926</v>
      </c>
    </row>
    <row r="82" spans="1:7" x14ac:dyDescent="0.25">
      <c r="A82" s="2" t="s">
        <v>15</v>
      </c>
      <c r="B82" s="8">
        <v>449</v>
      </c>
      <c r="C82" s="9">
        <f t="shared" si="26"/>
        <v>0.16145271485077312</v>
      </c>
      <c r="D82" s="10">
        <v>723.83535100999995</v>
      </c>
      <c r="E82" s="9">
        <f t="shared" si="27"/>
        <v>0.16982752351114461</v>
      </c>
      <c r="F82" s="10">
        <v>176.97537800000001</v>
      </c>
      <c r="G82" s="9">
        <f t="shared" si="28"/>
        <v>0.16880434026999463</v>
      </c>
    </row>
    <row r="83" spans="1:7" x14ac:dyDescent="0.25">
      <c r="A83" s="2" t="s">
        <v>28</v>
      </c>
      <c r="B83" s="8">
        <v>761</v>
      </c>
      <c r="C83" s="9"/>
      <c r="D83" s="10">
        <v>1166.6359986099999</v>
      </c>
      <c r="E83" s="9"/>
      <c r="F83" s="10">
        <v>280.59229199999999</v>
      </c>
      <c r="G83" s="9"/>
    </row>
    <row r="86" spans="1:7" ht="35.1" customHeight="1" x14ac:dyDescent="0.25">
      <c r="A86" s="2" t="s">
        <v>17</v>
      </c>
      <c r="B86" s="19" t="s">
        <v>7</v>
      </c>
      <c r="C86" s="19"/>
      <c r="D86" s="18" t="s">
        <v>36</v>
      </c>
      <c r="E86" s="19"/>
      <c r="F86" s="18" t="s">
        <v>37</v>
      </c>
      <c r="G86" s="19"/>
    </row>
    <row r="87" spans="1:7" ht="31.5" x14ac:dyDescent="0.25">
      <c r="A87" s="3" t="s">
        <v>41</v>
      </c>
      <c r="B87" s="2" t="s">
        <v>8</v>
      </c>
      <c r="C87" s="2" t="s">
        <v>9</v>
      </c>
      <c r="D87" s="3" t="s">
        <v>11</v>
      </c>
      <c r="E87" s="2" t="s">
        <v>9</v>
      </c>
      <c r="F87" s="3" t="s">
        <v>11</v>
      </c>
      <c r="G87" s="2" t="s">
        <v>9</v>
      </c>
    </row>
    <row r="88" spans="1:7" x14ac:dyDescent="0.25">
      <c r="A88" s="2" t="s">
        <v>19</v>
      </c>
      <c r="B88" s="8">
        <v>176</v>
      </c>
      <c r="C88" s="9">
        <f>B88/SUM($B$88:$B$90)</f>
        <v>0.17959183673469387</v>
      </c>
      <c r="D88" s="10">
        <v>600.31977144999996</v>
      </c>
      <c r="E88" s="9">
        <f>D88/SUM($D$88:$D$90)</f>
        <v>0.1775308859657283</v>
      </c>
      <c r="F88" s="10">
        <v>148.88116600000001</v>
      </c>
      <c r="G88" s="9">
        <f>F88/SUM($F$88:$F$90)</f>
        <v>0.18080760826238926</v>
      </c>
    </row>
    <row r="89" spans="1:7" x14ac:dyDescent="0.25">
      <c r="A89" s="2" t="s">
        <v>14</v>
      </c>
      <c r="B89" s="8">
        <v>488</v>
      </c>
      <c r="C89" s="9">
        <f t="shared" ref="C89:C90" si="29">B89/SUM($B$88:$B$90)</f>
        <v>0.49795918367346936</v>
      </c>
      <c r="D89" s="10">
        <v>1667.1984925500001</v>
      </c>
      <c r="E89" s="9">
        <f t="shared" ref="E89:E90" si="30">D89/SUM($D$88:$D$90)</f>
        <v>0.49303594440713838</v>
      </c>
      <c r="F89" s="10">
        <v>406.364261</v>
      </c>
      <c r="G89" s="9">
        <f t="shared" ref="G89:G90" si="31">F89/SUM($F$88:$F$90)</f>
        <v>0.49350600944865852</v>
      </c>
    </row>
    <row r="90" spans="1:7" x14ac:dyDescent="0.25">
      <c r="A90" s="2" t="s">
        <v>15</v>
      </c>
      <c r="B90" s="8">
        <v>316</v>
      </c>
      <c r="C90" s="9">
        <f t="shared" si="29"/>
        <v>0.32244897959183672</v>
      </c>
      <c r="D90" s="10">
        <v>1113.9765569399999</v>
      </c>
      <c r="E90" s="9">
        <f t="shared" si="30"/>
        <v>0.32943316962713337</v>
      </c>
      <c r="F90" s="10">
        <v>268.17769900000002</v>
      </c>
      <c r="G90" s="9">
        <f t="shared" si="31"/>
        <v>0.32568638228895208</v>
      </c>
    </row>
    <row r="91" spans="1:7" x14ac:dyDescent="0.25">
      <c r="A91" s="2" t="s">
        <v>28</v>
      </c>
      <c r="B91" s="8">
        <v>272</v>
      </c>
      <c r="C91" s="9"/>
      <c r="D91" s="10">
        <v>964.42003388000001</v>
      </c>
      <c r="E91" s="9"/>
      <c r="F91" s="10">
        <v>235.51283000000001</v>
      </c>
      <c r="G91" s="9"/>
    </row>
    <row r="94" spans="1:7" ht="35.1" customHeight="1" x14ac:dyDescent="0.25">
      <c r="A94" s="2" t="s">
        <v>18</v>
      </c>
      <c r="B94" s="19" t="s">
        <v>7</v>
      </c>
      <c r="C94" s="19"/>
      <c r="D94" s="18" t="s">
        <v>40</v>
      </c>
      <c r="E94" s="19"/>
      <c r="F94" s="18" t="s">
        <v>37</v>
      </c>
      <c r="G94" s="19"/>
    </row>
    <row r="95" spans="1:7" ht="31.5" x14ac:dyDescent="0.25">
      <c r="A95" s="3" t="s">
        <v>41</v>
      </c>
      <c r="B95" s="2" t="s">
        <v>8</v>
      </c>
      <c r="C95" s="2" t="s">
        <v>9</v>
      </c>
      <c r="D95" s="3" t="s">
        <v>11</v>
      </c>
      <c r="E95" s="2" t="s">
        <v>9</v>
      </c>
      <c r="F95" s="3" t="s">
        <v>11</v>
      </c>
      <c r="G95" s="2" t="s">
        <v>9</v>
      </c>
    </row>
    <row r="96" spans="1:7" x14ac:dyDescent="0.25">
      <c r="A96" s="2" t="s">
        <v>19</v>
      </c>
      <c r="B96" s="8">
        <v>161</v>
      </c>
      <c r="C96" s="9">
        <f>B96/SUM($B$96:$B$98)</f>
        <v>0.17443120260021669</v>
      </c>
      <c r="D96" s="10">
        <v>3124.28177452</v>
      </c>
      <c r="E96" s="9">
        <f>D96/SUM($D$96:$D$98)</f>
        <v>0.14321306564074435</v>
      </c>
      <c r="F96" s="10">
        <v>761.61190699999997</v>
      </c>
      <c r="G96" s="9">
        <f>F96/SUM($F$96:$F$98)</f>
        <v>0.1433629377714255</v>
      </c>
    </row>
    <row r="97" spans="1:7" x14ac:dyDescent="0.25">
      <c r="A97" s="2" t="s">
        <v>14</v>
      </c>
      <c r="B97" s="8">
        <v>286</v>
      </c>
      <c r="C97" s="9">
        <f t="shared" ref="C97:C98" si="32">B97/SUM($B$96:$B$98)</f>
        <v>0.30985915492957744</v>
      </c>
      <c r="D97" s="10">
        <v>4274.1311472099997</v>
      </c>
      <c r="E97" s="9">
        <f t="shared" ref="E97:E98" si="33">D97/SUM($D$96:$D$98)</f>
        <v>0.19592068472651689</v>
      </c>
      <c r="F97" s="10">
        <v>1030.2227820000001</v>
      </c>
      <c r="G97" s="9">
        <f t="shared" ref="G97:G98" si="34">F97/SUM($F$96:$F$98)</f>
        <v>0.19392523046067725</v>
      </c>
    </row>
    <row r="98" spans="1:7" x14ac:dyDescent="0.25">
      <c r="A98" s="2" t="s">
        <v>15</v>
      </c>
      <c r="B98" s="8">
        <v>476</v>
      </c>
      <c r="C98" s="9">
        <f t="shared" si="32"/>
        <v>0.5157096424702059</v>
      </c>
      <c r="D98" s="10">
        <v>14417.206767309999</v>
      </c>
      <c r="E98" s="9">
        <f t="shared" si="33"/>
        <v>0.66086624963273877</v>
      </c>
      <c r="F98" s="10">
        <v>3520.6395029999999</v>
      </c>
      <c r="G98" s="9">
        <f t="shared" si="34"/>
        <v>0.66271183176789727</v>
      </c>
    </row>
    <row r="99" spans="1:7" x14ac:dyDescent="0.25">
      <c r="A99" s="2" t="s">
        <v>28</v>
      </c>
      <c r="B99" s="8">
        <v>263</v>
      </c>
      <c r="C99" s="9"/>
      <c r="D99" s="10">
        <v>4964.9380888100004</v>
      </c>
      <c r="E99" s="9"/>
      <c r="F99" s="10">
        <v>1191.6684789999999</v>
      </c>
      <c r="G99" s="9"/>
    </row>
  </sheetData>
  <mergeCells count="37">
    <mergeCell ref="I2:J2"/>
    <mergeCell ref="B30:C30"/>
    <mergeCell ref="D30:E30"/>
    <mergeCell ref="F30:G30"/>
    <mergeCell ref="B38:C38"/>
    <mergeCell ref="D38:E38"/>
    <mergeCell ref="F38:G38"/>
    <mergeCell ref="B3:C3"/>
    <mergeCell ref="D3:E3"/>
    <mergeCell ref="F3:G3"/>
    <mergeCell ref="B22:C22"/>
    <mergeCell ref="D22:E22"/>
    <mergeCell ref="F22:G22"/>
    <mergeCell ref="N22:O22"/>
    <mergeCell ref="B70:C70"/>
    <mergeCell ref="D70:E70"/>
    <mergeCell ref="F70:G70"/>
    <mergeCell ref="B86:C86"/>
    <mergeCell ref="D86:E86"/>
    <mergeCell ref="F86:G86"/>
    <mergeCell ref="B54:C54"/>
    <mergeCell ref="D54:E54"/>
    <mergeCell ref="F54:G54"/>
    <mergeCell ref="B62:C62"/>
    <mergeCell ref="D62:E62"/>
    <mergeCell ref="F62:G62"/>
    <mergeCell ref="B78:C78"/>
    <mergeCell ref="D78:E78"/>
    <mergeCell ref="F78:G78"/>
    <mergeCell ref="B94:C94"/>
    <mergeCell ref="D94:E94"/>
    <mergeCell ref="F94:G94"/>
    <mergeCell ref="J22:K22"/>
    <mergeCell ref="L22:M22"/>
    <mergeCell ref="B46:C46"/>
    <mergeCell ref="D46:E46"/>
    <mergeCell ref="F46:G46"/>
  </mergeCells>
  <pageMargins left="0.7" right="0.7" top="0.78740157499999996" bottom="0.78740157499999996" header="0.3" footer="0.3"/>
  <pageSetup paperSize="9" scale="92" orientation="landscape" r:id="rId1"/>
  <rowBreaks count="2" manualBreakCount="2">
    <brk id="27" max="16383" man="1"/>
    <brk id="77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zoomScaleNormal="100" workbookViewId="0">
      <selection activeCell="I22" sqref="I22"/>
    </sheetView>
  </sheetViews>
  <sheetFormatPr baseColWidth="10" defaultRowHeight="15.75" x14ac:dyDescent="0.25"/>
  <cols>
    <col min="1" max="1" width="60" style="1" customWidth="1"/>
    <col min="2" max="3" width="11" style="1"/>
    <col min="4" max="4" width="11.875" style="1" bestFit="1" customWidth="1"/>
    <col min="5" max="5" width="11" style="1"/>
    <col min="6" max="6" width="11.125" style="1" bestFit="1" customWidth="1"/>
    <col min="7" max="7" width="11" style="1"/>
    <col min="8" max="8" width="20" style="1" customWidth="1"/>
    <col min="9" max="9" width="19.625" style="1" customWidth="1"/>
    <col min="10" max="10" width="18.5" style="1" customWidth="1"/>
    <col min="11" max="16384" width="11" style="1"/>
  </cols>
  <sheetData>
    <row r="1" spans="1:12" ht="12.75" customHeight="1" x14ac:dyDescent="0.25"/>
    <row r="2" spans="1:12" ht="30.75" customHeight="1" x14ac:dyDescent="0.25">
      <c r="A2" s="4" t="s">
        <v>16</v>
      </c>
      <c r="I2" s="19" t="s">
        <v>26</v>
      </c>
      <c r="J2" s="19"/>
    </row>
    <row r="3" spans="1:12" ht="36.75" customHeight="1" x14ac:dyDescent="0.25">
      <c r="B3" s="19" t="s">
        <v>7</v>
      </c>
      <c r="C3" s="19"/>
      <c r="D3" s="18" t="s">
        <v>36</v>
      </c>
      <c r="E3" s="19"/>
      <c r="F3" s="18" t="s">
        <v>37</v>
      </c>
      <c r="G3" s="19"/>
      <c r="H3" s="3" t="s">
        <v>38</v>
      </c>
      <c r="I3" s="3" t="s">
        <v>36</v>
      </c>
      <c r="J3" s="3" t="s">
        <v>37</v>
      </c>
    </row>
    <row r="4" spans="1:12" ht="31.5" x14ac:dyDescent="0.25">
      <c r="A4" s="2" t="s">
        <v>12</v>
      </c>
      <c r="B4" s="2" t="s">
        <v>8</v>
      </c>
      <c r="C4" s="2" t="s">
        <v>9</v>
      </c>
      <c r="D4" s="3" t="s">
        <v>11</v>
      </c>
      <c r="E4" s="2" t="s">
        <v>9</v>
      </c>
      <c r="F4" s="3" t="s">
        <v>11</v>
      </c>
      <c r="G4" s="2" t="s">
        <v>9</v>
      </c>
      <c r="H4" s="2"/>
      <c r="I4" s="3" t="s">
        <v>27</v>
      </c>
      <c r="J4" s="3" t="s">
        <v>27</v>
      </c>
    </row>
    <row r="5" spans="1:12" x14ac:dyDescent="0.25">
      <c r="A5" s="2" t="s">
        <v>6</v>
      </c>
      <c r="B5" s="11">
        <f>SUM(B6:B17)</f>
        <v>169532</v>
      </c>
      <c r="C5" s="12">
        <f t="shared" ref="C5:J5" si="0">SUM(C6:C17)</f>
        <v>1.0000000000000002</v>
      </c>
      <c r="D5" s="13">
        <f t="shared" si="0"/>
        <v>40928.032464240001</v>
      </c>
      <c r="E5" s="12">
        <f t="shared" si="0"/>
        <v>0.99999999999999989</v>
      </c>
      <c r="F5" s="13">
        <f t="shared" si="0"/>
        <v>10044.474183310002</v>
      </c>
      <c r="G5" s="12">
        <f t="shared" si="0"/>
        <v>0.99999999999999989</v>
      </c>
      <c r="H5" s="11">
        <f t="shared" si="0"/>
        <v>2722625</v>
      </c>
      <c r="I5" s="13">
        <f t="shared" si="0"/>
        <v>40928032464.240005</v>
      </c>
      <c r="J5" s="13">
        <f t="shared" si="0"/>
        <v>10044474183.309999</v>
      </c>
    </row>
    <row r="6" spans="1:12" x14ac:dyDescent="0.25">
      <c r="A6" s="2" t="s">
        <v>29</v>
      </c>
      <c r="B6" s="8">
        <v>712</v>
      </c>
      <c r="C6" s="9">
        <f t="shared" ref="C6:C17" si="1">B6/$B$5</f>
        <v>4.1997970884552769E-3</v>
      </c>
      <c r="D6" s="10"/>
      <c r="E6" s="9">
        <f t="shared" ref="E6:E17" si="2">D6/$D$5</f>
        <v>0</v>
      </c>
      <c r="F6" s="10">
        <v>1.7236193099999999</v>
      </c>
      <c r="G6" s="9">
        <f t="shared" ref="G6:G17" si="3">F6/$F$5</f>
        <v>1.7159875953128367E-4</v>
      </c>
      <c r="H6" s="8">
        <v>1472</v>
      </c>
      <c r="I6" s="10"/>
      <c r="J6" s="10">
        <v>1723619.31</v>
      </c>
      <c r="L6" s="1" t="s">
        <v>30</v>
      </c>
    </row>
    <row r="7" spans="1:12" x14ac:dyDescent="0.25">
      <c r="A7" s="2" t="s">
        <v>31</v>
      </c>
      <c r="B7" s="8"/>
      <c r="C7" s="9">
        <f t="shared" si="1"/>
        <v>0</v>
      </c>
      <c r="D7" s="10"/>
      <c r="E7" s="9">
        <f t="shared" si="2"/>
        <v>0</v>
      </c>
      <c r="F7" s="10"/>
      <c r="G7" s="9">
        <f t="shared" si="3"/>
        <v>0</v>
      </c>
      <c r="H7" s="8">
        <v>0</v>
      </c>
      <c r="I7" s="10">
        <v>0</v>
      </c>
      <c r="J7" s="10">
        <v>0</v>
      </c>
      <c r="L7" s="1" t="s">
        <v>32</v>
      </c>
    </row>
    <row r="8" spans="1:12" x14ac:dyDescent="0.25">
      <c r="A8" s="6" t="s">
        <v>33</v>
      </c>
      <c r="B8" s="8">
        <v>69092</v>
      </c>
      <c r="C8" s="9">
        <f t="shared" si="1"/>
        <v>0.40754547813982023</v>
      </c>
      <c r="D8" s="10">
        <v>0</v>
      </c>
      <c r="E8" s="9">
        <f t="shared" si="2"/>
        <v>0</v>
      </c>
      <c r="F8" s="10">
        <v>16.137450999999999</v>
      </c>
      <c r="G8" s="9">
        <f t="shared" si="3"/>
        <v>1.6065998782508843E-3</v>
      </c>
      <c r="H8" s="8">
        <v>630472</v>
      </c>
      <c r="I8" s="10">
        <v>0</v>
      </c>
      <c r="J8" s="10">
        <v>16137451</v>
      </c>
      <c r="L8" s="1" t="s">
        <v>34</v>
      </c>
    </row>
    <row r="9" spans="1:12" x14ac:dyDescent="0.25">
      <c r="A9" s="5" t="s">
        <v>0</v>
      </c>
      <c r="B9" s="8">
        <v>24844</v>
      </c>
      <c r="C9" s="9">
        <f t="shared" si="1"/>
        <v>0.1465446051482906</v>
      </c>
      <c r="D9" s="10">
        <v>77.750651540000007</v>
      </c>
      <c r="E9" s="9">
        <f t="shared" si="2"/>
        <v>1.8996918947406765E-3</v>
      </c>
      <c r="F9" s="10">
        <v>27.635466999999998</v>
      </c>
      <c r="G9" s="9">
        <f t="shared" si="3"/>
        <v>2.7513104713753327E-3</v>
      </c>
      <c r="H9" s="8">
        <v>91525</v>
      </c>
      <c r="I9" s="10">
        <v>77750651.540000007</v>
      </c>
      <c r="J9" s="10">
        <v>27635467</v>
      </c>
    </row>
    <row r="10" spans="1:12" x14ac:dyDescent="0.25">
      <c r="A10" s="5" t="s">
        <v>1</v>
      </c>
      <c r="B10" s="8">
        <v>13169</v>
      </c>
      <c r="C10" s="9">
        <f t="shared" si="1"/>
        <v>7.7678550362173512E-2</v>
      </c>
      <c r="D10" s="10">
        <v>173.89299341</v>
      </c>
      <c r="E10" s="9">
        <f t="shared" si="2"/>
        <v>4.2487503781652664E-3</v>
      </c>
      <c r="F10" s="10">
        <v>34.078249999999997</v>
      </c>
      <c r="G10" s="9">
        <f t="shared" si="3"/>
        <v>3.3927360833506605E-3</v>
      </c>
      <c r="H10" s="8">
        <v>83019</v>
      </c>
      <c r="I10" s="10">
        <v>173892993.41</v>
      </c>
      <c r="J10" s="10">
        <v>34078250</v>
      </c>
    </row>
    <row r="11" spans="1:12" x14ac:dyDescent="0.25">
      <c r="A11" s="5" t="s">
        <v>2</v>
      </c>
      <c r="B11" s="8">
        <v>11238</v>
      </c>
      <c r="C11" s="9">
        <f t="shared" si="1"/>
        <v>6.6288370337163491E-2</v>
      </c>
      <c r="D11" s="10">
        <v>325.96166040000003</v>
      </c>
      <c r="E11" s="9">
        <f t="shared" si="2"/>
        <v>7.9642641186038476E-3</v>
      </c>
      <c r="F11" s="10">
        <v>70.619170999999994</v>
      </c>
      <c r="G11" s="9">
        <f t="shared" si="3"/>
        <v>7.0306488633662392E-3</v>
      </c>
      <c r="H11" s="8">
        <v>99536</v>
      </c>
      <c r="I11" s="10">
        <v>325961660.39999998</v>
      </c>
      <c r="J11" s="10">
        <v>70619171</v>
      </c>
    </row>
    <row r="12" spans="1:12" x14ac:dyDescent="0.25">
      <c r="A12" s="5" t="s">
        <v>3</v>
      </c>
      <c r="B12" s="8">
        <v>28318</v>
      </c>
      <c r="C12" s="9">
        <f t="shared" si="1"/>
        <v>0.16703631172875918</v>
      </c>
      <c r="D12" s="10">
        <v>2776.3097719100001</v>
      </c>
      <c r="E12" s="9">
        <f t="shared" si="2"/>
        <v>6.7833941793701946E-2</v>
      </c>
      <c r="F12" s="10">
        <v>670.68638199999998</v>
      </c>
      <c r="G12" s="9">
        <f t="shared" si="3"/>
        <v>6.6771676621402362E-2</v>
      </c>
      <c r="H12" s="8">
        <v>362993</v>
      </c>
      <c r="I12" s="10">
        <v>2776309771.9099998</v>
      </c>
      <c r="J12" s="10">
        <v>670686382</v>
      </c>
    </row>
    <row r="13" spans="1:12" x14ac:dyDescent="0.25">
      <c r="A13" s="5" t="s">
        <v>4</v>
      </c>
      <c r="B13" s="8">
        <v>11532</v>
      </c>
      <c r="C13" s="9">
        <f t="shared" si="1"/>
        <v>6.8022556213576196E-2</v>
      </c>
      <c r="D13" s="10">
        <v>3647.4634012900001</v>
      </c>
      <c r="E13" s="9">
        <f t="shared" si="2"/>
        <v>8.9118952993327838E-2</v>
      </c>
      <c r="F13" s="10">
        <v>899.13815199999999</v>
      </c>
      <c r="G13" s="9">
        <f t="shared" si="3"/>
        <v>8.9515701428554306E-2</v>
      </c>
      <c r="H13" s="8">
        <v>290159</v>
      </c>
      <c r="I13" s="10">
        <v>3647463401.29</v>
      </c>
      <c r="J13" s="10">
        <v>899138152</v>
      </c>
    </row>
    <row r="14" spans="1:12" x14ac:dyDescent="0.25">
      <c r="A14" s="5" t="s">
        <v>5</v>
      </c>
      <c r="B14" s="8">
        <v>5103</v>
      </c>
      <c r="C14" s="9">
        <f t="shared" si="1"/>
        <v>3.010051199773494E-2</v>
      </c>
      <c r="D14" s="10">
        <v>3571.7928837700001</v>
      </c>
      <c r="E14" s="9">
        <f t="shared" si="2"/>
        <v>8.727008528667432E-2</v>
      </c>
      <c r="F14" s="10">
        <v>881.32986000000005</v>
      </c>
      <c r="G14" s="9">
        <f t="shared" si="3"/>
        <v>8.7742757252980599E-2</v>
      </c>
      <c r="H14" s="8">
        <v>214457</v>
      </c>
      <c r="I14" s="10">
        <v>3571792883.77</v>
      </c>
      <c r="J14" s="10">
        <v>881329860</v>
      </c>
    </row>
    <row r="15" spans="1:12" x14ac:dyDescent="0.25">
      <c r="A15" s="5" t="s">
        <v>13</v>
      </c>
      <c r="B15" s="8">
        <v>3394</v>
      </c>
      <c r="C15" s="9">
        <f t="shared" si="1"/>
        <v>2.0019819267159001E-2</v>
      </c>
      <c r="D15" s="10">
        <v>5204.4753681299999</v>
      </c>
      <c r="E15" s="9">
        <f t="shared" si="2"/>
        <v>0.12716163115530413</v>
      </c>
      <c r="F15" s="10">
        <v>1283.937128</v>
      </c>
      <c r="G15" s="9">
        <f t="shared" si="3"/>
        <v>0.12782522057086898</v>
      </c>
      <c r="H15" s="8">
        <v>542865</v>
      </c>
      <c r="I15" s="10">
        <v>5204475368.1300001</v>
      </c>
      <c r="J15" s="10">
        <v>1283937128</v>
      </c>
    </row>
    <row r="16" spans="1:12" x14ac:dyDescent="0.25">
      <c r="A16" s="5" t="s">
        <v>17</v>
      </c>
      <c r="B16" s="8">
        <v>1136</v>
      </c>
      <c r="C16" s="15">
        <f t="shared" si="1"/>
        <v>6.7007998489960596E-3</v>
      </c>
      <c r="D16" s="10">
        <v>3960.68257425</v>
      </c>
      <c r="E16" s="15">
        <f t="shared" si="2"/>
        <v>9.67718782404349E-2</v>
      </c>
      <c r="F16" s="10">
        <v>971.91527799999994</v>
      </c>
      <c r="G16" s="15">
        <f t="shared" si="3"/>
        <v>9.6761190308492603E-2</v>
      </c>
      <c r="H16" s="8">
        <v>167955</v>
      </c>
      <c r="I16" s="10">
        <v>3960682574.25</v>
      </c>
      <c r="J16" s="10">
        <v>971915278</v>
      </c>
    </row>
    <row r="17" spans="1:15" x14ac:dyDescent="0.25">
      <c r="A17" s="5" t="s">
        <v>18</v>
      </c>
      <c r="B17" s="8">
        <v>994</v>
      </c>
      <c r="C17" s="9">
        <f t="shared" si="1"/>
        <v>5.8631998678715519E-3</v>
      </c>
      <c r="D17" s="10">
        <v>21189.70315954</v>
      </c>
      <c r="E17" s="9">
        <f t="shared" si="2"/>
        <v>0.51773080413904704</v>
      </c>
      <c r="F17" s="10">
        <v>5187.2734250000003</v>
      </c>
      <c r="G17" s="9">
        <f t="shared" si="3"/>
        <v>0.51643055976182661</v>
      </c>
      <c r="H17" s="8">
        <v>238172</v>
      </c>
      <c r="I17" s="10">
        <v>21189703159.540001</v>
      </c>
      <c r="J17" s="10">
        <v>5187273425</v>
      </c>
    </row>
    <row r="20" spans="1:15" x14ac:dyDescent="0.25">
      <c r="A20" s="4" t="s">
        <v>42</v>
      </c>
    </row>
    <row r="22" spans="1:15" ht="35.1" customHeight="1" x14ac:dyDescent="0.25">
      <c r="A22" s="2" t="s">
        <v>39</v>
      </c>
      <c r="B22" s="19" t="s">
        <v>7</v>
      </c>
      <c r="C22" s="19"/>
      <c r="D22" s="18" t="s">
        <v>36</v>
      </c>
      <c r="E22" s="19"/>
      <c r="F22" s="18" t="s">
        <v>37</v>
      </c>
      <c r="G22" s="19"/>
      <c r="I22" s="2" t="s">
        <v>43</v>
      </c>
      <c r="J22" s="19" t="s">
        <v>7</v>
      </c>
      <c r="K22" s="19"/>
      <c r="L22" s="18" t="s">
        <v>36</v>
      </c>
      <c r="M22" s="19"/>
      <c r="N22" s="18" t="s">
        <v>37</v>
      </c>
      <c r="O22" s="19"/>
    </row>
    <row r="23" spans="1:15" ht="47.25" x14ac:dyDescent="0.25">
      <c r="A23" s="3" t="s">
        <v>41</v>
      </c>
      <c r="B23" s="2" t="s">
        <v>8</v>
      </c>
      <c r="C23" s="2" t="s">
        <v>9</v>
      </c>
      <c r="D23" s="3" t="s">
        <v>11</v>
      </c>
      <c r="E23" s="2" t="s">
        <v>9</v>
      </c>
      <c r="F23" s="3" t="s">
        <v>11</v>
      </c>
      <c r="G23" s="2" t="s">
        <v>9</v>
      </c>
      <c r="I23" s="3" t="s">
        <v>41</v>
      </c>
      <c r="J23" s="2" t="s">
        <v>8</v>
      </c>
      <c r="K23" s="2" t="s">
        <v>9</v>
      </c>
      <c r="L23" s="3" t="s">
        <v>11</v>
      </c>
      <c r="M23" s="2" t="s">
        <v>9</v>
      </c>
      <c r="N23" s="3" t="s">
        <v>11</v>
      </c>
      <c r="O23" s="2" t="s">
        <v>9</v>
      </c>
    </row>
    <row r="24" spans="1:15" x14ac:dyDescent="0.25">
      <c r="A24" s="2" t="s">
        <v>19</v>
      </c>
      <c r="B24" s="8">
        <v>18795</v>
      </c>
      <c r="C24" s="9">
        <f>B24/SUM($B$24:$B$26)</f>
        <v>0.68866334456983735</v>
      </c>
      <c r="D24" s="10"/>
      <c r="E24" s="9"/>
      <c r="F24" s="10">
        <v>16.320967</v>
      </c>
      <c r="G24" s="9">
        <f>F24/SUM($F$24:$F$26)</f>
        <v>0.88966317341931178</v>
      </c>
      <c r="H24" s="17"/>
      <c r="I24" s="2" t="s">
        <v>19</v>
      </c>
      <c r="J24" s="8">
        <v>85</v>
      </c>
      <c r="K24" s="9">
        <f>J24/SUM($J$24:$J$26)</f>
        <v>0.76576576576576572</v>
      </c>
      <c r="L24" s="10"/>
      <c r="M24" s="9"/>
      <c r="N24" s="10">
        <v>0.31012499999999998</v>
      </c>
      <c r="O24" s="9">
        <f>N24/SUM($N$24:$N$26)</f>
        <v>0.90658999499997894</v>
      </c>
    </row>
    <row r="25" spans="1:15" x14ac:dyDescent="0.25">
      <c r="A25" s="2" t="s">
        <v>14</v>
      </c>
      <c r="B25" s="8">
        <v>7668</v>
      </c>
      <c r="C25" s="9">
        <f t="shared" ref="C25:C26" si="4">B25/SUM($B$24:$B$26)</f>
        <v>0.28096145390590649</v>
      </c>
      <c r="D25" s="10"/>
      <c r="E25" s="9"/>
      <c r="F25" s="10">
        <v>7.5385859999999996</v>
      </c>
      <c r="G25" s="9">
        <f t="shared" ref="G25:G26" si="5">F25/SUM($F$24:$F$26)</f>
        <v>0.41093167726240704</v>
      </c>
      <c r="H25" s="17"/>
      <c r="I25" s="2" t="s">
        <v>14</v>
      </c>
      <c r="J25" s="8">
        <v>23</v>
      </c>
      <c r="K25" s="9">
        <f t="shared" ref="K25:K26" si="6">J25/SUM($J$24:$J$26)</f>
        <v>0.2072072072072072</v>
      </c>
      <c r="L25" s="10"/>
      <c r="M25" s="9"/>
      <c r="N25" s="10">
        <v>4.0167559999999998E-2</v>
      </c>
      <c r="O25" s="9">
        <f t="shared" ref="O25:O26" si="7">N25/SUM($N$24:$N$26)</f>
        <v>0.11742203311426475</v>
      </c>
    </row>
    <row r="26" spans="1:15" x14ac:dyDescent="0.25">
      <c r="A26" s="2" t="s">
        <v>15</v>
      </c>
      <c r="B26" s="8">
        <v>829</v>
      </c>
      <c r="C26" s="9">
        <f t="shared" si="4"/>
        <v>3.0375201524256192E-2</v>
      </c>
      <c r="D26" s="10"/>
      <c r="E26" s="9"/>
      <c r="F26" s="10">
        <v>-5.5144450000000003</v>
      </c>
      <c r="G26" s="9">
        <f t="shared" si="5"/>
        <v>-0.3005948506817186</v>
      </c>
      <c r="H26" s="17"/>
      <c r="I26" s="2" t="s">
        <v>15</v>
      </c>
      <c r="J26" s="8">
        <v>3</v>
      </c>
      <c r="K26" s="9">
        <f t="shared" si="6"/>
        <v>2.7027027027027029E-2</v>
      </c>
      <c r="L26" s="10"/>
      <c r="M26" s="9"/>
      <c r="N26" s="10">
        <v>-8.2140000000000008E-3</v>
      </c>
      <c r="O26" s="9">
        <f t="shared" si="7"/>
        <v>-2.4012028114243703E-2</v>
      </c>
    </row>
    <row r="27" spans="1:15" x14ac:dyDescent="0.25">
      <c r="A27" s="2" t="s">
        <v>28</v>
      </c>
      <c r="B27" s="8">
        <v>41800</v>
      </c>
      <c r="C27" s="9"/>
      <c r="D27" s="10"/>
      <c r="E27" s="9"/>
      <c r="F27" s="10">
        <v>-2.2076570000000002</v>
      </c>
      <c r="G27" s="9"/>
      <c r="H27" s="17"/>
      <c r="I27" s="2" t="s">
        <v>28</v>
      </c>
      <c r="J27" s="8">
        <v>601</v>
      </c>
      <c r="K27" s="9"/>
      <c r="L27" s="10"/>
      <c r="M27" s="9"/>
      <c r="N27" s="10">
        <v>1.3815407500000001</v>
      </c>
      <c r="O27" s="9"/>
    </row>
    <row r="30" spans="1:15" ht="35.1" customHeight="1" x14ac:dyDescent="0.25">
      <c r="A30" s="2" t="s">
        <v>0</v>
      </c>
      <c r="B30" s="19" t="s">
        <v>7</v>
      </c>
      <c r="C30" s="19"/>
      <c r="D30" s="18" t="s">
        <v>36</v>
      </c>
      <c r="E30" s="19"/>
      <c r="F30" s="18" t="s">
        <v>37</v>
      </c>
      <c r="G30" s="19"/>
    </row>
    <row r="31" spans="1:15" ht="31.5" x14ac:dyDescent="0.25">
      <c r="A31" s="3" t="s">
        <v>41</v>
      </c>
      <c r="B31" s="2" t="s">
        <v>8</v>
      </c>
      <c r="C31" s="2" t="s">
        <v>9</v>
      </c>
      <c r="D31" s="3" t="s">
        <v>11</v>
      </c>
      <c r="E31" s="2" t="s">
        <v>9</v>
      </c>
      <c r="F31" s="3" t="s">
        <v>11</v>
      </c>
      <c r="G31" s="2" t="s">
        <v>9</v>
      </c>
    </row>
    <row r="32" spans="1:15" x14ac:dyDescent="0.25">
      <c r="A32" s="2" t="s">
        <v>19</v>
      </c>
      <c r="B32" s="8">
        <v>8391</v>
      </c>
      <c r="C32" s="9">
        <f>B32/SUM($B$32:$B$34)</f>
        <v>0.80388963402950753</v>
      </c>
      <c r="D32" s="10">
        <v>28.427488199999999</v>
      </c>
      <c r="E32" s="9">
        <f>D32/SUM($D$32:$D$34)</f>
        <v>0.78769986893211841</v>
      </c>
      <c r="F32" s="10">
        <v>10.874605000000001</v>
      </c>
      <c r="G32" s="9">
        <f>F32/SUM($F$32:$F$34)</f>
        <v>0.85092943257807963</v>
      </c>
    </row>
    <row r="33" spans="1:7" x14ac:dyDescent="0.25">
      <c r="A33" s="2" t="s">
        <v>14</v>
      </c>
      <c r="B33" s="8">
        <v>1967</v>
      </c>
      <c r="C33" s="9">
        <f t="shared" ref="C33:C34" si="8">B33/SUM($B$32:$B$34)</f>
        <v>0.18844606246407358</v>
      </c>
      <c r="D33" s="10">
        <v>7.3696270400000001</v>
      </c>
      <c r="E33" s="9">
        <f t="shared" ref="E33:E34" si="9">D33/SUM($D$32:$D$34)</f>
        <v>0.20420566926790937</v>
      </c>
      <c r="F33" s="10">
        <v>1.8211059999999999</v>
      </c>
      <c r="G33" s="9">
        <f t="shared" ref="G33:G34" si="10">F33/SUM($F$32:$F$34)</f>
        <v>0.14250013634927761</v>
      </c>
    </row>
    <row r="34" spans="1:7" x14ac:dyDescent="0.25">
      <c r="A34" s="2" t="s">
        <v>15</v>
      </c>
      <c r="B34" s="8">
        <v>80</v>
      </c>
      <c r="C34" s="9">
        <f t="shared" si="8"/>
        <v>7.6643035064188538E-3</v>
      </c>
      <c r="D34" s="10">
        <v>0.29212295999999999</v>
      </c>
      <c r="E34" s="9">
        <f t="shared" si="9"/>
        <v>8.0944617999722697E-3</v>
      </c>
      <c r="F34" s="10">
        <v>8.3968000000000001E-2</v>
      </c>
      <c r="G34" s="9">
        <f t="shared" si="10"/>
        <v>6.5704310726427476E-3</v>
      </c>
    </row>
    <row r="35" spans="1:7" x14ac:dyDescent="0.25">
      <c r="A35" s="2" t="s">
        <v>28</v>
      </c>
      <c r="B35" s="8">
        <v>14406</v>
      </c>
      <c r="C35" s="9"/>
      <c r="D35" s="10">
        <v>41.661413340000003</v>
      </c>
      <c r="E35" s="9"/>
      <c r="F35" s="10">
        <v>14.855788</v>
      </c>
      <c r="G35" s="9"/>
    </row>
    <row r="38" spans="1:7" ht="35.1" customHeight="1" x14ac:dyDescent="0.25">
      <c r="A38" s="2" t="s">
        <v>1</v>
      </c>
      <c r="B38" s="19" t="s">
        <v>7</v>
      </c>
      <c r="C38" s="19"/>
      <c r="D38" s="18" t="s">
        <v>36</v>
      </c>
      <c r="E38" s="19"/>
      <c r="F38" s="18" t="s">
        <v>37</v>
      </c>
      <c r="G38" s="19"/>
    </row>
    <row r="39" spans="1:7" ht="31.5" x14ac:dyDescent="0.25">
      <c r="A39" s="3" t="s">
        <v>41</v>
      </c>
      <c r="B39" s="2" t="s">
        <v>8</v>
      </c>
      <c r="C39" s="2" t="s">
        <v>9</v>
      </c>
      <c r="D39" s="3" t="s">
        <v>11</v>
      </c>
      <c r="E39" s="2" t="s">
        <v>9</v>
      </c>
      <c r="F39" s="3" t="s">
        <v>11</v>
      </c>
      <c r="G39" s="2" t="s">
        <v>9</v>
      </c>
    </row>
    <row r="40" spans="1:7" x14ac:dyDescent="0.25">
      <c r="A40" s="2" t="s">
        <v>19</v>
      </c>
      <c r="B40" s="8">
        <v>5605</v>
      </c>
      <c r="C40" s="9">
        <f>B40/SUM($B$40:$B$42)</f>
        <v>0.74455366631243358</v>
      </c>
      <c r="D40" s="10">
        <v>74.715728310000003</v>
      </c>
      <c r="E40" s="9">
        <f>D40/SUM($D$40:$D$42)</f>
        <v>0.74182308536462738</v>
      </c>
      <c r="F40" s="10">
        <v>16.283466000000001</v>
      </c>
      <c r="G40" s="9">
        <f>F40/SUM($F$40:$F$42)</f>
        <v>0.76265714453655842</v>
      </c>
    </row>
    <row r="41" spans="1:7" x14ac:dyDescent="0.25">
      <c r="A41" s="2" t="s">
        <v>14</v>
      </c>
      <c r="B41" s="8">
        <v>1859</v>
      </c>
      <c r="C41" s="9">
        <f t="shared" ref="C41:C42" si="11">B41/SUM($B$40:$B$42)</f>
        <v>0.24694473963868224</v>
      </c>
      <c r="D41" s="10">
        <v>25.134249480000001</v>
      </c>
      <c r="E41" s="9">
        <f t="shared" ref="E41:E42" si="12">D41/SUM($D$40:$D$42)</f>
        <v>0.24954807935777562</v>
      </c>
      <c r="F41" s="10">
        <v>4.9372069999999999</v>
      </c>
      <c r="G41" s="9">
        <f t="shared" ref="G41:G42" si="13">F41/SUM($F$40:$F$42)</f>
        <v>0.23124046149670516</v>
      </c>
    </row>
    <row r="42" spans="1:7" x14ac:dyDescent="0.25">
      <c r="A42" s="2" t="s">
        <v>15</v>
      </c>
      <c r="B42" s="8">
        <v>64</v>
      </c>
      <c r="C42" s="9">
        <f t="shared" si="11"/>
        <v>8.5015940488841653E-3</v>
      </c>
      <c r="D42" s="10">
        <v>0.86908823000000002</v>
      </c>
      <c r="E42" s="9">
        <f t="shared" si="12"/>
        <v>8.6288352775970266E-3</v>
      </c>
      <c r="F42" s="10">
        <v>0.13029199999999999</v>
      </c>
      <c r="G42" s="9">
        <f t="shared" si="13"/>
        <v>6.1023939667363969E-3</v>
      </c>
    </row>
    <row r="43" spans="1:7" x14ac:dyDescent="0.25">
      <c r="A43" s="2" t="s">
        <v>28</v>
      </c>
      <c r="B43" s="8">
        <v>5641</v>
      </c>
      <c r="C43" s="9"/>
      <c r="D43" s="10">
        <v>73.173927390000003</v>
      </c>
      <c r="E43" s="9"/>
      <c r="F43" s="10">
        <v>12.727285</v>
      </c>
      <c r="G43" s="9"/>
    </row>
    <row r="46" spans="1:7" ht="35.1" customHeight="1" x14ac:dyDescent="0.25">
      <c r="A46" s="2" t="s">
        <v>2</v>
      </c>
      <c r="B46" s="19" t="s">
        <v>7</v>
      </c>
      <c r="C46" s="19"/>
      <c r="D46" s="18" t="s">
        <v>36</v>
      </c>
      <c r="E46" s="19"/>
      <c r="F46" s="18" t="s">
        <v>37</v>
      </c>
      <c r="G46" s="19"/>
    </row>
    <row r="47" spans="1:7" ht="31.5" x14ac:dyDescent="0.25">
      <c r="A47" s="3" t="s">
        <v>41</v>
      </c>
      <c r="B47" s="2" t="s">
        <v>8</v>
      </c>
      <c r="C47" s="2" t="s">
        <v>9</v>
      </c>
      <c r="D47" s="3" t="s">
        <v>11</v>
      </c>
      <c r="E47" s="2" t="s">
        <v>9</v>
      </c>
      <c r="F47" s="3" t="s">
        <v>11</v>
      </c>
      <c r="G47" s="2" t="s">
        <v>9</v>
      </c>
    </row>
    <row r="48" spans="1:7" x14ac:dyDescent="0.25">
      <c r="A48" s="2" t="s">
        <v>19</v>
      </c>
      <c r="B48" s="8">
        <v>5064</v>
      </c>
      <c r="C48" s="9">
        <f>B48/SUM($B$48:$B$50)</f>
        <v>0.71043771043771042</v>
      </c>
      <c r="D48" s="10">
        <v>147.09904949</v>
      </c>
      <c r="E48" s="9">
        <f>D48/SUM($D$48:$D$50)</f>
        <v>0.70893968610964175</v>
      </c>
      <c r="F48" s="10">
        <v>30.991700999999999</v>
      </c>
      <c r="G48" s="9">
        <f>F48/SUM($F$48:$F$50)</f>
        <v>0.70693132412534532</v>
      </c>
    </row>
    <row r="49" spans="1:7" x14ac:dyDescent="0.25">
      <c r="A49" s="2" t="s">
        <v>14</v>
      </c>
      <c r="B49" s="8">
        <v>1972</v>
      </c>
      <c r="C49" s="9">
        <f t="shared" ref="C49:C50" si="14">B49/SUM($B$48:$B$50)</f>
        <v>0.27665544332211001</v>
      </c>
      <c r="D49" s="10">
        <v>57.777748129999999</v>
      </c>
      <c r="E49" s="9">
        <f t="shared" ref="E49:E50" si="15">D49/SUM($D$48:$D$50)</f>
        <v>0.27845821414494404</v>
      </c>
      <c r="F49" s="10">
        <v>12.397472</v>
      </c>
      <c r="G49" s="9">
        <f t="shared" ref="G49:G50" si="16">F49/SUM($F$48:$F$50)</f>
        <v>0.28279058631750786</v>
      </c>
    </row>
    <row r="50" spans="1:7" x14ac:dyDescent="0.25">
      <c r="A50" s="2" t="s">
        <v>15</v>
      </c>
      <c r="B50" s="8">
        <v>92</v>
      </c>
      <c r="C50" s="9">
        <f t="shared" si="14"/>
        <v>1.2906846240179574E-2</v>
      </c>
      <c r="D50" s="10">
        <v>2.6148301900000002</v>
      </c>
      <c r="E50" s="9">
        <f t="shared" si="15"/>
        <v>1.2602099745414303E-2</v>
      </c>
      <c r="F50" s="10">
        <v>0.45058900000000002</v>
      </c>
      <c r="G50" s="9">
        <f t="shared" si="16"/>
        <v>1.0278089557146776E-2</v>
      </c>
    </row>
    <row r="51" spans="1:7" x14ac:dyDescent="0.25">
      <c r="A51" s="2" t="s">
        <v>28</v>
      </c>
      <c r="B51" s="8">
        <v>4110</v>
      </c>
      <c r="C51" s="9"/>
      <c r="D51" s="10">
        <v>118.47003259</v>
      </c>
      <c r="E51" s="9"/>
      <c r="F51" s="10">
        <v>26.779409000000001</v>
      </c>
      <c r="G51" s="9"/>
    </row>
    <row r="54" spans="1:7" ht="35.1" customHeight="1" x14ac:dyDescent="0.25">
      <c r="A54" s="2" t="s">
        <v>3</v>
      </c>
      <c r="B54" s="19" t="s">
        <v>7</v>
      </c>
      <c r="C54" s="19"/>
      <c r="D54" s="18" t="s">
        <v>10</v>
      </c>
      <c r="E54" s="19"/>
      <c r="F54" s="18" t="s">
        <v>37</v>
      </c>
      <c r="G54" s="19"/>
    </row>
    <row r="55" spans="1:7" ht="31.5" x14ac:dyDescent="0.25">
      <c r="A55" s="3" t="s">
        <v>41</v>
      </c>
      <c r="B55" s="2" t="s">
        <v>8</v>
      </c>
      <c r="C55" s="2" t="s">
        <v>9</v>
      </c>
      <c r="D55" s="3" t="s">
        <v>11</v>
      </c>
      <c r="E55" s="2" t="s">
        <v>9</v>
      </c>
      <c r="F55" s="3" t="s">
        <v>11</v>
      </c>
      <c r="G55" s="2" t="s">
        <v>9</v>
      </c>
    </row>
    <row r="56" spans="1:7" x14ac:dyDescent="0.25">
      <c r="A56" s="2" t="s">
        <v>19</v>
      </c>
      <c r="B56" s="8">
        <v>12665</v>
      </c>
      <c r="C56" s="9">
        <f>B56/SUM($B$56:$B$58)</f>
        <v>0.62710437710437705</v>
      </c>
      <c r="D56" s="10">
        <v>1221.0366743500001</v>
      </c>
      <c r="E56" s="9">
        <f>D56/SUM($D$56:$D$58)</f>
        <v>0.60431037538729027</v>
      </c>
      <c r="F56" s="10">
        <v>297.78145499999999</v>
      </c>
      <c r="G56" s="9">
        <f>F56/SUM($F$56:$F$58)</f>
        <v>0.6053305134802287</v>
      </c>
    </row>
    <row r="57" spans="1:7" x14ac:dyDescent="0.25">
      <c r="A57" s="2" t="s">
        <v>14</v>
      </c>
      <c r="B57" s="8">
        <v>7134</v>
      </c>
      <c r="C57" s="9">
        <f t="shared" ref="C57:C58" si="17">B57/SUM($B$56:$B$58)</f>
        <v>0.3532382650029709</v>
      </c>
      <c r="D57" s="10">
        <v>756.86111209000001</v>
      </c>
      <c r="E57" s="9">
        <f t="shared" ref="E57:E58" si="18">D57/SUM($D$56:$D$58)</f>
        <v>0.37458254315467515</v>
      </c>
      <c r="F57" s="10">
        <v>184.50790699999999</v>
      </c>
      <c r="G57" s="9">
        <f t="shared" ref="G57:G58" si="19">F57/SUM($F$56:$F$58)</f>
        <v>0.37506790369290222</v>
      </c>
    </row>
    <row r="58" spans="1:7" x14ac:dyDescent="0.25">
      <c r="A58" s="2" t="s">
        <v>15</v>
      </c>
      <c r="B58" s="8">
        <v>397</v>
      </c>
      <c r="C58" s="9">
        <f t="shared" si="17"/>
        <v>1.9657357892652012E-2</v>
      </c>
      <c r="D58" s="10">
        <v>42.647820719999999</v>
      </c>
      <c r="E58" s="9">
        <f t="shared" si="18"/>
        <v>2.1107081458034548E-2</v>
      </c>
      <c r="F58" s="10">
        <v>9.6426459999999992</v>
      </c>
      <c r="G58" s="9">
        <f t="shared" si="19"/>
        <v>1.9601582826869031E-2</v>
      </c>
    </row>
    <row r="59" spans="1:7" x14ac:dyDescent="0.25">
      <c r="A59" s="2" t="s">
        <v>28</v>
      </c>
      <c r="B59" s="8">
        <v>8122</v>
      </c>
      <c r="C59" s="9"/>
      <c r="D59" s="10">
        <v>755.76416474999996</v>
      </c>
      <c r="E59" s="9"/>
      <c r="F59" s="10">
        <v>178.75437400000001</v>
      </c>
      <c r="G59" s="9"/>
    </row>
    <row r="62" spans="1:7" ht="35.1" customHeight="1" x14ac:dyDescent="0.25">
      <c r="A62" s="2" t="s">
        <v>4</v>
      </c>
      <c r="B62" s="19" t="s">
        <v>7</v>
      </c>
      <c r="C62" s="19"/>
      <c r="D62" s="18" t="s">
        <v>36</v>
      </c>
      <c r="E62" s="19"/>
      <c r="F62" s="18" t="s">
        <v>37</v>
      </c>
      <c r="G62" s="19"/>
    </row>
    <row r="63" spans="1:7" ht="31.5" x14ac:dyDescent="0.25">
      <c r="A63" s="3" t="s">
        <v>41</v>
      </c>
      <c r="B63" s="2" t="s">
        <v>8</v>
      </c>
      <c r="C63" s="2" t="s">
        <v>9</v>
      </c>
      <c r="D63" s="3" t="s">
        <v>11</v>
      </c>
      <c r="E63" s="2" t="s">
        <v>9</v>
      </c>
      <c r="F63" s="3" t="s">
        <v>11</v>
      </c>
      <c r="G63" s="2" t="s">
        <v>9</v>
      </c>
    </row>
    <row r="64" spans="1:7" x14ac:dyDescent="0.25">
      <c r="A64" s="2" t="s">
        <v>19</v>
      </c>
      <c r="B64" s="8">
        <v>4041</v>
      </c>
      <c r="C64" s="9">
        <f>B64/SUM($B$64:$B$66)</f>
        <v>0.44750830564784055</v>
      </c>
      <c r="D64" s="10">
        <v>1249.1609986999999</v>
      </c>
      <c r="E64" s="9">
        <f>D64/SUM($D$64:$D$66)</f>
        <v>0.43641876662859397</v>
      </c>
      <c r="F64" s="10">
        <v>308.62563699999998</v>
      </c>
      <c r="G64" s="9">
        <f>F64/SUM($F$64:$F$66)</f>
        <v>0.43593188764233848</v>
      </c>
    </row>
    <row r="65" spans="1:7" x14ac:dyDescent="0.25">
      <c r="A65" s="2" t="s">
        <v>14</v>
      </c>
      <c r="B65" s="8">
        <v>4619</v>
      </c>
      <c r="C65" s="9">
        <f t="shared" ref="C65:C66" si="20">B65/SUM($B$64:$B$66)</f>
        <v>0.51151716500553712</v>
      </c>
      <c r="D65" s="10">
        <v>1488.75667875</v>
      </c>
      <c r="E65" s="9">
        <f t="shared" ref="E65:E66" si="21">D65/SUM($D$64:$D$66)</f>
        <v>0.5201261920811816</v>
      </c>
      <c r="F65" s="10">
        <v>369.67888799999997</v>
      </c>
      <c r="G65" s="9">
        <f t="shared" ref="G65:G66" si="22">F65/SUM($F$64:$F$66)</f>
        <v>0.52216924372799478</v>
      </c>
    </row>
    <row r="66" spans="1:7" x14ac:dyDescent="0.25">
      <c r="A66" s="2" t="s">
        <v>15</v>
      </c>
      <c r="B66" s="8">
        <v>370</v>
      </c>
      <c r="C66" s="9">
        <f t="shared" si="20"/>
        <v>4.0974529346622372E-2</v>
      </c>
      <c r="D66" s="10">
        <v>124.38132117000001</v>
      </c>
      <c r="E66" s="9">
        <f t="shared" si="21"/>
        <v>4.3455041290224386E-2</v>
      </c>
      <c r="F66" s="10">
        <v>29.663039999999999</v>
      </c>
      <c r="G66" s="9">
        <f t="shared" si="22"/>
        <v>4.1898868629666665E-2</v>
      </c>
    </row>
    <row r="67" spans="1:7" x14ac:dyDescent="0.25">
      <c r="A67" s="2" t="s">
        <v>28</v>
      </c>
      <c r="B67" s="8">
        <v>2502</v>
      </c>
      <c r="C67" s="9"/>
      <c r="D67" s="10">
        <v>785.16440266999996</v>
      </c>
      <c r="E67" s="9"/>
      <c r="F67" s="10">
        <v>191.17058700000001</v>
      </c>
      <c r="G67" s="9"/>
    </row>
    <row r="70" spans="1:7" ht="35.1" customHeight="1" x14ac:dyDescent="0.25">
      <c r="A70" s="2" t="s">
        <v>5</v>
      </c>
      <c r="B70" s="19" t="s">
        <v>7</v>
      </c>
      <c r="C70" s="19"/>
      <c r="D70" s="18" t="s">
        <v>40</v>
      </c>
      <c r="E70" s="19"/>
      <c r="F70" s="18" t="s">
        <v>37</v>
      </c>
      <c r="G70" s="19"/>
    </row>
    <row r="71" spans="1:7" ht="31.5" x14ac:dyDescent="0.25">
      <c r="A71" s="3" t="s">
        <v>41</v>
      </c>
      <c r="B71" s="2" t="s">
        <v>8</v>
      </c>
      <c r="C71" s="2" t="s">
        <v>9</v>
      </c>
      <c r="D71" s="3" t="s">
        <v>11</v>
      </c>
      <c r="E71" s="2" t="s">
        <v>9</v>
      </c>
      <c r="F71" s="3" t="s">
        <v>11</v>
      </c>
      <c r="G71" s="2" t="s">
        <v>9</v>
      </c>
    </row>
    <row r="72" spans="1:7" x14ac:dyDescent="0.25">
      <c r="A72" s="2" t="s">
        <v>19</v>
      </c>
      <c r="B72" s="8">
        <v>1277</v>
      </c>
      <c r="C72" s="9">
        <f>B72/SUM($B$72:$B$74)</f>
        <v>0.31845386533665837</v>
      </c>
      <c r="D72" s="10">
        <v>878.64907206999999</v>
      </c>
      <c r="E72" s="9">
        <f>D72/SUM($D$72:$D$74)</f>
        <v>0.31293096206879273</v>
      </c>
      <c r="F72" s="10">
        <v>218.18278000000001</v>
      </c>
      <c r="G72" s="9">
        <f>F72/SUM($F$72:$F$74)</f>
        <v>0.31361194369012774</v>
      </c>
    </row>
    <row r="73" spans="1:7" x14ac:dyDescent="0.25">
      <c r="A73" s="2" t="s">
        <v>14</v>
      </c>
      <c r="B73" s="8">
        <v>2415</v>
      </c>
      <c r="C73" s="9">
        <f t="shared" ref="C73:C74" si="23">B73/SUM($B$72:$B$74)</f>
        <v>0.60224438902743138</v>
      </c>
      <c r="D73" s="10">
        <v>1698.15901291</v>
      </c>
      <c r="E73" s="9">
        <f t="shared" ref="E73:E74" si="24">D73/SUM($D$72:$D$74)</f>
        <v>0.60479951615243011</v>
      </c>
      <c r="F73" s="10">
        <v>422.55273699999998</v>
      </c>
      <c r="G73" s="9">
        <f t="shared" ref="G73:G74" si="25">F73/SUM($F$72:$F$74)</f>
        <v>0.60736958783893635</v>
      </c>
    </row>
    <row r="74" spans="1:7" x14ac:dyDescent="0.25">
      <c r="A74" s="2" t="s">
        <v>15</v>
      </c>
      <c r="B74" s="8">
        <v>318</v>
      </c>
      <c r="C74" s="9">
        <f t="shared" si="23"/>
        <v>7.930174563591022E-2</v>
      </c>
      <c r="D74" s="10">
        <v>230.99676201</v>
      </c>
      <c r="E74" s="9">
        <f t="shared" si="24"/>
        <v>8.2269521778777208E-2</v>
      </c>
      <c r="F74" s="10">
        <v>54.973891999999999</v>
      </c>
      <c r="G74" s="9">
        <f t="shared" si="25"/>
        <v>7.9018468470935979E-2</v>
      </c>
    </row>
    <row r="75" spans="1:7" x14ac:dyDescent="0.25">
      <c r="A75" s="2" t="s">
        <v>28</v>
      </c>
      <c r="B75" s="8">
        <v>1093</v>
      </c>
      <c r="C75" s="9"/>
      <c r="D75" s="10">
        <v>763.98803678000002</v>
      </c>
      <c r="E75" s="9"/>
      <c r="F75" s="10">
        <v>185.620451</v>
      </c>
      <c r="G75" s="9"/>
    </row>
    <row r="78" spans="1:7" ht="35.1" customHeight="1" x14ac:dyDescent="0.25">
      <c r="A78" s="2" t="s">
        <v>13</v>
      </c>
      <c r="B78" s="19" t="s">
        <v>7</v>
      </c>
      <c r="C78" s="19"/>
      <c r="D78" s="18" t="s">
        <v>40</v>
      </c>
      <c r="E78" s="19"/>
      <c r="F78" s="18" t="s">
        <v>37</v>
      </c>
      <c r="G78" s="19"/>
    </row>
    <row r="79" spans="1:7" ht="31.5" x14ac:dyDescent="0.25">
      <c r="A79" s="3" t="s">
        <v>41</v>
      </c>
      <c r="B79" s="2" t="s">
        <v>8</v>
      </c>
      <c r="C79" s="2" t="s">
        <v>9</v>
      </c>
      <c r="D79" s="3" t="s">
        <v>11</v>
      </c>
      <c r="E79" s="2" t="s">
        <v>9</v>
      </c>
      <c r="F79" s="3" t="s">
        <v>11</v>
      </c>
      <c r="G79" s="2" t="s">
        <v>9</v>
      </c>
    </row>
    <row r="80" spans="1:7" x14ac:dyDescent="0.25">
      <c r="A80" s="2" t="s">
        <v>19</v>
      </c>
      <c r="B80" s="8">
        <v>629</v>
      </c>
      <c r="C80" s="9">
        <f>B80/SUM($B$80:$B$82)</f>
        <v>0.23487677371172516</v>
      </c>
      <c r="D80" s="10">
        <v>949.81376318000002</v>
      </c>
      <c r="E80" s="9">
        <f>D80/SUM($D$80:$D$82)</f>
        <v>0.23104475461345719</v>
      </c>
      <c r="F80" s="10">
        <v>234.16787500000001</v>
      </c>
      <c r="G80" s="9">
        <f>F80/SUM($F$80:$F$82)</f>
        <v>0.23115321795705587</v>
      </c>
    </row>
    <row r="81" spans="1:7" x14ac:dyDescent="0.25">
      <c r="A81" s="2" t="s">
        <v>14</v>
      </c>
      <c r="B81" s="8">
        <v>1597</v>
      </c>
      <c r="C81" s="9">
        <f t="shared" ref="C81:C82" si="26">B81/SUM($B$80:$B$82)</f>
        <v>0.59634055265123231</v>
      </c>
      <c r="D81" s="10">
        <v>2428.8099412900001</v>
      </c>
      <c r="E81" s="9">
        <f t="shared" ref="E81:E82" si="27">D81/SUM($D$80:$D$82)</f>
        <v>0.59081455611812062</v>
      </c>
      <c r="F81" s="10">
        <v>602.38249099999996</v>
      </c>
      <c r="G81" s="9">
        <f t="shared" ref="G81:G82" si="28">F81/SUM($F$80:$F$82)</f>
        <v>0.59462747072217836</v>
      </c>
    </row>
    <row r="82" spans="1:7" x14ac:dyDescent="0.25">
      <c r="A82" s="2" t="s">
        <v>15</v>
      </c>
      <c r="B82" s="8">
        <v>452</v>
      </c>
      <c r="C82" s="9">
        <f t="shared" si="26"/>
        <v>0.16878267363704258</v>
      </c>
      <c r="D82" s="10">
        <v>732.32772036999995</v>
      </c>
      <c r="E82" s="9">
        <f t="shared" si="27"/>
        <v>0.17814068926842219</v>
      </c>
      <c r="F82" s="10">
        <v>176.49144699999999</v>
      </c>
      <c r="G82" s="9">
        <f t="shared" si="28"/>
        <v>0.17421931132076579</v>
      </c>
    </row>
    <row r="83" spans="1:7" x14ac:dyDescent="0.25">
      <c r="A83" s="2" t="s">
        <v>28</v>
      </c>
      <c r="B83" s="8">
        <v>716</v>
      </c>
      <c r="C83" s="9"/>
      <c r="D83" s="10">
        <v>1093.52394329</v>
      </c>
      <c r="E83" s="9"/>
      <c r="F83" s="10">
        <v>270.89531499999998</v>
      </c>
      <c r="G83" s="9"/>
    </row>
    <row r="86" spans="1:7" ht="35.1" customHeight="1" x14ac:dyDescent="0.25">
      <c r="A86" s="2" t="s">
        <v>17</v>
      </c>
      <c r="B86" s="19" t="s">
        <v>7</v>
      </c>
      <c r="C86" s="19"/>
      <c r="D86" s="18" t="s">
        <v>36</v>
      </c>
      <c r="E86" s="19"/>
      <c r="F86" s="18" t="s">
        <v>37</v>
      </c>
      <c r="G86" s="19"/>
    </row>
    <row r="87" spans="1:7" ht="31.5" x14ac:dyDescent="0.25">
      <c r="A87" s="3" t="s">
        <v>41</v>
      </c>
      <c r="B87" s="2" t="s">
        <v>8</v>
      </c>
      <c r="C87" s="2" t="s">
        <v>9</v>
      </c>
      <c r="D87" s="3" t="s">
        <v>11</v>
      </c>
      <c r="E87" s="2" t="s">
        <v>9</v>
      </c>
      <c r="F87" s="3" t="s">
        <v>11</v>
      </c>
      <c r="G87" s="2" t="s">
        <v>9</v>
      </c>
    </row>
    <row r="88" spans="1:7" x14ac:dyDescent="0.25">
      <c r="A88" s="2" t="s">
        <v>19</v>
      </c>
      <c r="B88" s="8">
        <v>155</v>
      </c>
      <c r="C88" s="9">
        <f>B88/SUM($B$88:$B$90)</f>
        <v>0.16829533116178066</v>
      </c>
      <c r="D88" s="10">
        <v>533.19288399000004</v>
      </c>
      <c r="E88" s="9">
        <f>D88/SUM($D$88:$D$90)</f>
        <v>0.16640476682626329</v>
      </c>
      <c r="F88" s="10">
        <v>132.69322199999999</v>
      </c>
      <c r="G88" s="9">
        <f>F88/SUM($F$88:$F$90)</f>
        <v>0.16891309174058153</v>
      </c>
    </row>
    <row r="89" spans="1:7" x14ac:dyDescent="0.25">
      <c r="A89" s="2" t="s">
        <v>14</v>
      </c>
      <c r="B89" s="8">
        <v>469</v>
      </c>
      <c r="C89" s="9">
        <f t="shared" ref="C89:C90" si="29">B89/SUM($B$88:$B$90)</f>
        <v>0.50922909880564604</v>
      </c>
      <c r="D89" s="10">
        <v>1633.8116884900001</v>
      </c>
      <c r="E89" s="9">
        <f t="shared" ref="E89:E90" si="30">D89/SUM($D$88:$D$90)</f>
        <v>0.50989812734691509</v>
      </c>
      <c r="F89" s="10">
        <v>398.91273699999999</v>
      </c>
      <c r="G89" s="9">
        <f t="shared" ref="G89:G90" si="31">F89/SUM($F$88:$F$90)</f>
        <v>0.50779974082901902</v>
      </c>
    </row>
    <row r="90" spans="1:7" x14ac:dyDescent="0.25">
      <c r="A90" s="2" t="s">
        <v>15</v>
      </c>
      <c r="B90" s="8">
        <v>297</v>
      </c>
      <c r="C90" s="9">
        <f t="shared" si="29"/>
        <v>0.32247557003257327</v>
      </c>
      <c r="D90" s="10">
        <v>1037.1877962799999</v>
      </c>
      <c r="E90" s="9">
        <f t="shared" si="30"/>
        <v>0.3236971058268216</v>
      </c>
      <c r="F90" s="10">
        <v>253.96501499999999</v>
      </c>
      <c r="G90" s="9">
        <f t="shared" si="31"/>
        <v>0.32328716743039948</v>
      </c>
    </row>
    <row r="91" spans="1:7" x14ac:dyDescent="0.25">
      <c r="A91" s="2" t="s">
        <v>28</v>
      </c>
      <c r="B91" s="8">
        <v>215</v>
      </c>
      <c r="C91" s="9"/>
      <c r="D91" s="10">
        <v>756.49020548999999</v>
      </c>
      <c r="E91" s="9"/>
      <c r="F91" s="10">
        <v>186.34430399999999</v>
      </c>
      <c r="G91" s="9"/>
    </row>
    <row r="94" spans="1:7" ht="35.1" customHeight="1" x14ac:dyDescent="0.25">
      <c r="A94" s="2" t="s">
        <v>18</v>
      </c>
      <c r="B94" s="19" t="s">
        <v>7</v>
      </c>
      <c r="C94" s="19"/>
      <c r="D94" s="18" t="s">
        <v>40</v>
      </c>
      <c r="E94" s="19"/>
      <c r="F94" s="18" t="s">
        <v>37</v>
      </c>
      <c r="G94" s="19"/>
    </row>
    <row r="95" spans="1:7" ht="31.5" x14ac:dyDescent="0.25">
      <c r="A95" s="3" t="s">
        <v>41</v>
      </c>
      <c r="B95" s="2" t="s">
        <v>8</v>
      </c>
      <c r="C95" s="2" t="s">
        <v>9</v>
      </c>
      <c r="D95" s="3" t="s">
        <v>11</v>
      </c>
      <c r="E95" s="2" t="s">
        <v>9</v>
      </c>
      <c r="F95" s="3" t="s">
        <v>11</v>
      </c>
      <c r="G95" s="2" t="s">
        <v>9</v>
      </c>
    </row>
    <row r="96" spans="1:7" x14ac:dyDescent="0.25">
      <c r="A96" s="2" t="s">
        <v>19</v>
      </c>
      <c r="B96" s="8">
        <v>117</v>
      </c>
      <c r="C96" s="9">
        <f>B96/SUM($B$96:$B$98)</f>
        <v>0.15194805194805194</v>
      </c>
      <c r="D96" s="10">
        <v>1762.62931026</v>
      </c>
      <c r="E96" s="9">
        <f>D96/SUM($D$96:$D$98)</f>
        <v>0.1014357651576787</v>
      </c>
      <c r="F96" s="10">
        <v>435.16123499999998</v>
      </c>
      <c r="G96" s="9">
        <f>F96/SUM($F$96:$F$98)</f>
        <v>0.10225139199768657</v>
      </c>
    </row>
    <row r="97" spans="1:7" x14ac:dyDescent="0.25">
      <c r="A97" s="2" t="s">
        <v>14</v>
      </c>
      <c r="B97" s="8">
        <v>268</v>
      </c>
      <c r="C97" s="9">
        <f t="shared" ref="C97:C98" si="32">B97/SUM($B$96:$B$98)</f>
        <v>0.34805194805194806</v>
      </c>
      <c r="D97" s="10">
        <v>3814.1718835400002</v>
      </c>
      <c r="E97" s="9">
        <f t="shared" ref="E97:E98" si="33">D97/SUM($D$96:$D$98)</f>
        <v>0.21949790645017417</v>
      </c>
      <c r="F97" s="10">
        <v>926.39892799999996</v>
      </c>
      <c r="G97" s="9">
        <f t="shared" ref="G97:G98" si="34">F97/SUM($F$96:$F$98)</f>
        <v>0.21767926992202008</v>
      </c>
    </row>
    <row r="98" spans="1:7" x14ac:dyDescent="0.25">
      <c r="A98" s="2" t="s">
        <v>15</v>
      </c>
      <c r="B98" s="8">
        <v>385</v>
      </c>
      <c r="C98" s="9">
        <f t="shared" si="32"/>
        <v>0.5</v>
      </c>
      <c r="D98" s="10">
        <v>11800.00182553</v>
      </c>
      <c r="E98" s="9">
        <f t="shared" si="33"/>
        <v>0.6790663283921472</v>
      </c>
      <c r="F98" s="10">
        <v>2894.2374989999998</v>
      </c>
      <c r="G98" s="9">
        <f t="shared" si="34"/>
        <v>0.68006933808029335</v>
      </c>
    </row>
    <row r="99" spans="1:7" x14ac:dyDescent="0.25">
      <c r="A99" s="2" t="s">
        <v>28</v>
      </c>
      <c r="B99" s="8">
        <v>224</v>
      </c>
      <c r="C99" s="9"/>
      <c r="D99" s="10">
        <v>3812.9001402099998</v>
      </c>
      <c r="E99" s="9"/>
      <c r="F99" s="10">
        <v>931.47576300000003</v>
      </c>
      <c r="G99" s="9"/>
    </row>
  </sheetData>
  <mergeCells count="37">
    <mergeCell ref="I2:J2"/>
    <mergeCell ref="B30:C30"/>
    <mergeCell ref="D30:E30"/>
    <mergeCell ref="F30:G30"/>
    <mergeCell ref="B38:C38"/>
    <mergeCell ref="D38:E38"/>
    <mergeCell ref="F38:G38"/>
    <mergeCell ref="B3:C3"/>
    <mergeCell ref="D3:E3"/>
    <mergeCell ref="F3:G3"/>
    <mergeCell ref="B22:C22"/>
    <mergeCell ref="D22:E22"/>
    <mergeCell ref="F22:G22"/>
    <mergeCell ref="N22:O22"/>
    <mergeCell ref="B70:C70"/>
    <mergeCell ref="D70:E70"/>
    <mergeCell ref="F70:G70"/>
    <mergeCell ref="B86:C86"/>
    <mergeCell ref="D86:E86"/>
    <mergeCell ref="F86:G86"/>
    <mergeCell ref="B54:C54"/>
    <mergeCell ref="D54:E54"/>
    <mergeCell ref="F54:G54"/>
    <mergeCell ref="B62:C62"/>
    <mergeCell ref="D62:E62"/>
    <mergeCell ref="F62:G62"/>
    <mergeCell ref="B78:C78"/>
    <mergeCell ref="D78:E78"/>
    <mergeCell ref="F78:G78"/>
    <mergeCell ref="B94:C94"/>
    <mergeCell ref="D94:E94"/>
    <mergeCell ref="F94:G94"/>
    <mergeCell ref="J22:K22"/>
    <mergeCell ref="L22:M22"/>
    <mergeCell ref="B46:C46"/>
    <mergeCell ref="D46:E46"/>
    <mergeCell ref="F46:G46"/>
  </mergeCells>
  <pageMargins left="0.7" right="0.7" top="0.78740157499999996" bottom="0.78740157499999996" header="0.3" footer="0.3"/>
  <pageSetup paperSize="9" scale="92" orientation="landscape" r:id="rId1"/>
  <rowBreaks count="2" manualBreakCount="2">
    <brk id="27" max="16383" man="1"/>
    <brk id="77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zoomScaleNormal="100" workbookViewId="0">
      <selection activeCell="H6" sqref="H6"/>
    </sheetView>
  </sheetViews>
  <sheetFormatPr baseColWidth="10" defaultRowHeight="15.75" x14ac:dyDescent="0.25"/>
  <cols>
    <col min="1" max="1" width="60" style="1" customWidth="1"/>
    <col min="2" max="3" width="11" style="1"/>
    <col min="4" max="4" width="11.875" style="1" bestFit="1" customWidth="1"/>
    <col min="5" max="5" width="11" style="1"/>
    <col min="6" max="6" width="11.125" style="1" bestFit="1" customWidth="1"/>
    <col min="7" max="7" width="11" style="1"/>
    <col min="8" max="8" width="20" style="1" customWidth="1"/>
    <col min="9" max="9" width="19.625" style="1" customWidth="1"/>
    <col min="10" max="10" width="18.5" style="1" customWidth="1"/>
    <col min="11" max="16384" width="11" style="1"/>
  </cols>
  <sheetData>
    <row r="1" spans="1:12" ht="17.25" customHeight="1" x14ac:dyDescent="0.25"/>
    <row r="2" spans="1:12" ht="30.75" customHeight="1" x14ac:dyDescent="0.25">
      <c r="A2" s="4" t="s">
        <v>16</v>
      </c>
      <c r="I2" s="19" t="s">
        <v>26</v>
      </c>
      <c r="J2" s="19"/>
    </row>
    <row r="3" spans="1:12" ht="36.75" customHeight="1" x14ac:dyDescent="0.25">
      <c r="B3" s="19" t="s">
        <v>7</v>
      </c>
      <c r="C3" s="19"/>
      <c r="D3" s="18" t="s">
        <v>36</v>
      </c>
      <c r="E3" s="19"/>
      <c r="F3" s="18" t="s">
        <v>37</v>
      </c>
      <c r="G3" s="19"/>
      <c r="H3" s="3" t="s">
        <v>38</v>
      </c>
      <c r="I3" s="3" t="s">
        <v>36</v>
      </c>
      <c r="J3" s="3" t="s">
        <v>37</v>
      </c>
    </row>
    <row r="4" spans="1:12" ht="31.5" x14ac:dyDescent="0.25">
      <c r="A4" s="2" t="s">
        <v>12</v>
      </c>
      <c r="B4" s="2" t="s">
        <v>8</v>
      </c>
      <c r="C4" s="2" t="s">
        <v>9</v>
      </c>
      <c r="D4" s="3" t="s">
        <v>11</v>
      </c>
      <c r="E4" s="2" t="s">
        <v>9</v>
      </c>
      <c r="F4" s="3" t="s">
        <v>11</v>
      </c>
      <c r="G4" s="2" t="s">
        <v>9</v>
      </c>
      <c r="H4" s="2"/>
      <c r="I4" s="3" t="s">
        <v>27</v>
      </c>
      <c r="J4" s="3" t="s">
        <v>27</v>
      </c>
    </row>
    <row r="5" spans="1:12" x14ac:dyDescent="0.25">
      <c r="A5" s="2" t="s">
        <v>6</v>
      </c>
      <c r="B5" s="11">
        <f>SUM(B6:B17)</f>
        <v>39158</v>
      </c>
      <c r="C5" s="12">
        <f t="shared" ref="C5:J5" si="0">SUM(C6:C17)</f>
        <v>1.0000000000000002</v>
      </c>
      <c r="D5" s="13">
        <f t="shared" si="0"/>
        <v>3945.6091939399998</v>
      </c>
      <c r="E5" s="12">
        <f t="shared" si="0"/>
        <v>1</v>
      </c>
      <c r="F5" s="13">
        <f t="shared" si="0"/>
        <v>932.16046570000003</v>
      </c>
      <c r="G5" s="12">
        <f t="shared" si="0"/>
        <v>0.99999999999999989</v>
      </c>
      <c r="H5" s="11">
        <f t="shared" si="0"/>
        <v>385578</v>
      </c>
      <c r="I5" s="13">
        <f t="shared" si="0"/>
        <v>3945609193.9400005</v>
      </c>
      <c r="J5" s="13">
        <f t="shared" si="0"/>
        <v>932160465.70000005</v>
      </c>
    </row>
    <row r="6" spans="1:12" x14ac:dyDescent="0.25">
      <c r="A6" s="2" t="s">
        <v>29</v>
      </c>
      <c r="B6" s="8">
        <v>282</v>
      </c>
      <c r="C6" s="9">
        <f t="shared" ref="C6:C17" si="1">B6/$B$5</f>
        <v>7.2015935441033761E-3</v>
      </c>
      <c r="D6" s="10"/>
      <c r="E6" s="9">
        <f t="shared" ref="E6:E17" si="2">D6/$D$5</f>
        <v>0</v>
      </c>
      <c r="F6" s="10">
        <v>1.2300496999999999</v>
      </c>
      <c r="G6" s="9">
        <f t="shared" ref="G6:G17" si="3">F6/$F$5</f>
        <v>1.3195686207055583E-3</v>
      </c>
      <c r="H6" s="8">
        <v>322</v>
      </c>
      <c r="I6" s="10"/>
      <c r="J6" s="10">
        <v>1230049.7</v>
      </c>
      <c r="L6" s="1" t="s">
        <v>30</v>
      </c>
    </row>
    <row r="7" spans="1:12" x14ac:dyDescent="0.25">
      <c r="A7" s="2" t="s">
        <v>31</v>
      </c>
      <c r="B7" s="8"/>
      <c r="C7" s="9">
        <f t="shared" si="1"/>
        <v>0</v>
      </c>
      <c r="D7" s="10"/>
      <c r="E7" s="9">
        <f t="shared" si="2"/>
        <v>0</v>
      </c>
      <c r="F7" s="10"/>
      <c r="G7" s="9">
        <f t="shared" si="3"/>
        <v>0</v>
      </c>
      <c r="H7" s="8">
        <v>0</v>
      </c>
      <c r="I7" s="10">
        <v>0</v>
      </c>
      <c r="J7" s="10">
        <v>0</v>
      </c>
      <c r="L7" s="1" t="s">
        <v>32</v>
      </c>
    </row>
    <row r="8" spans="1:12" x14ac:dyDescent="0.25">
      <c r="A8" s="6" t="s">
        <v>33</v>
      </c>
      <c r="B8" s="8">
        <v>16356</v>
      </c>
      <c r="C8" s="9">
        <f t="shared" si="1"/>
        <v>0.41769242555799579</v>
      </c>
      <c r="D8" s="10">
        <v>0</v>
      </c>
      <c r="E8" s="9">
        <f t="shared" si="2"/>
        <v>0</v>
      </c>
      <c r="F8" s="10">
        <v>3.8208850000000001</v>
      </c>
      <c r="G8" s="9">
        <f t="shared" si="3"/>
        <v>4.0989562855261522E-3</v>
      </c>
      <c r="H8" s="8">
        <v>102799</v>
      </c>
      <c r="I8" s="10">
        <v>0</v>
      </c>
      <c r="J8" s="10">
        <v>3820885</v>
      </c>
      <c r="L8" s="1" t="s">
        <v>34</v>
      </c>
    </row>
    <row r="9" spans="1:12" x14ac:dyDescent="0.25">
      <c r="A9" s="5" t="s">
        <v>0</v>
      </c>
      <c r="B9" s="8">
        <v>6388</v>
      </c>
      <c r="C9" s="9">
        <f t="shared" si="1"/>
        <v>0.16313397006997293</v>
      </c>
      <c r="D9" s="10">
        <v>19.989999350000001</v>
      </c>
      <c r="E9" s="9">
        <f t="shared" si="2"/>
        <v>5.0663911115937004E-3</v>
      </c>
      <c r="F9" s="10">
        <v>4.756259</v>
      </c>
      <c r="G9" s="9">
        <f t="shared" si="3"/>
        <v>5.1024036901504049E-3</v>
      </c>
      <c r="H9" s="8">
        <v>25162</v>
      </c>
      <c r="I9" s="10">
        <v>19989999.350000001</v>
      </c>
      <c r="J9" s="10">
        <v>4756259</v>
      </c>
    </row>
    <row r="10" spans="1:12" x14ac:dyDescent="0.25">
      <c r="A10" s="5" t="s">
        <v>1</v>
      </c>
      <c r="B10" s="8">
        <v>3311</v>
      </c>
      <c r="C10" s="9">
        <f t="shared" si="1"/>
        <v>8.455488022881659E-2</v>
      </c>
      <c r="D10" s="10">
        <v>43.747069840000002</v>
      </c>
      <c r="E10" s="9">
        <f t="shared" si="2"/>
        <v>1.1087532416335213E-2</v>
      </c>
      <c r="F10" s="10">
        <v>7.2957939999999999</v>
      </c>
      <c r="G10" s="9">
        <f t="shared" si="3"/>
        <v>7.8267575899834685E-3</v>
      </c>
      <c r="H10" s="8">
        <v>18211</v>
      </c>
      <c r="I10" s="10">
        <v>43747069.840000004</v>
      </c>
      <c r="J10" s="10">
        <v>7295794</v>
      </c>
    </row>
    <row r="11" spans="1:12" x14ac:dyDescent="0.25">
      <c r="A11" s="5" t="s">
        <v>2</v>
      </c>
      <c r="B11" s="8">
        <v>2656</v>
      </c>
      <c r="C11" s="9">
        <f t="shared" si="1"/>
        <v>6.7827774656519735E-2</v>
      </c>
      <c r="D11" s="10">
        <v>76.411857339999997</v>
      </c>
      <c r="E11" s="9">
        <f t="shared" si="2"/>
        <v>1.936630152255317E-2</v>
      </c>
      <c r="F11" s="10">
        <v>15.325870999999999</v>
      </c>
      <c r="G11" s="9">
        <f t="shared" si="3"/>
        <v>1.6441236851308785E-2</v>
      </c>
      <c r="H11" s="8">
        <v>19428</v>
      </c>
      <c r="I11" s="10">
        <v>76411857.340000004</v>
      </c>
      <c r="J11" s="10">
        <v>15325871</v>
      </c>
    </row>
    <row r="12" spans="1:12" x14ac:dyDescent="0.25">
      <c r="A12" s="5" t="s">
        <v>3</v>
      </c>
      <c r="B12" s="8">
        <v>6351</v>
      </c>
      <c r="C12" s="9">
        <f t="shared" si="1"/>
        <v>0.16218908013688135</v>
      </c>
      <c r="D12" s="10">
        <v>614.91341027999999</v>
      </c>
      <c r="E12" s="9">
        <f t="shared" si="2"/>
        <v>0.15584752063748128</v>
      </c>
      <c r="F12" s="10">
        <v>142.55686399999999</v>
      </c>
      <c r="G12" s="9">
        <f t="shared" si="3"/>
        <v>0.15293167780179115</v>
      </c>
      <c r="H12" s="8">
        <v>69371</v>
      </c>
      <c r="I12" s="10">
        <v>614913410.27999997</v>
      </c>
      <c r="J12" s="10">
        <v>142556864</v>
      </c>
    </row>
    <row r="13" spans="1:12" x14ac:dyDescent="0.25">
      <c r="A13" s="5" t="s">
        <v>4</v>
      </c>
      <c r="B13" s="8">
        <v>2209</v>
      </c>
      <c r="C13" s="9">
        <f t="shared" si="1"/>
        <v>5.6412482762143112E-2</v>
      </c>
      <c r="D13" s="10">
        <v>690.82864233999999</v>
      </c>
      <c r="E13" s="9">
        <f t="shared" si="2"/>
        <v>0.1750879543268079</v>
      </c>
      <c r="F13" s="10">
        <v>164.57409200000001</v>
      </c>
      <c r="G13" s="9">
        <f t="shared" si="3"/>
        <v>0.17655124633119271</v>
      </c>
      <c r="H13" s="8">
        <v>40368</v>
      </c>
      <c r="I13" s="10">
        <v>690828642.34000003</v>
      </c>
      <c r="J13" s="10">
        <v>164574092</v>
      </c>
    </row>
    <row r="14" spans="1:12" x14ac:dyDescent="0.25">
      <c r="A14" s="5" t="s">
        <v>5</v>
      </c>
      <c r="B14" s="8">
        <v>920</v>
      </c>
      <c r="C14" s="9">
        <f t="shared" si="1"/>
        <v>2.3494560498493283E-2</v>
      </c>
      <c r="D14" s="10">
        <v>639.35110726000005</v>
      </c>
      <c r="E14" s="9">
        <f t="shared" si="2"/>
        <v>0.16204116419892003</v>
      </c>
      <c r="F14" s="10">
        <v>153.154324</v>
      </c>
      <c r="G14" s="9">
        <f t="shared" si="3"/>
        <v>0.16430038564764676</v>
      </c>
      <c r="H14" s="8">
        <v>33991</v>
      </c>
      <c r="I14" s="10">
        <v>639351107.25999999</v>
      </c>
      <c r="J14" s="10">
        <v>153154324</v>
      </c>
    </row>
    <row r="15" spans="1:12" x14ac:dyDescent="0.25">
      <c r="A15" s="5" t="s">
        <v>13</v>
      </c>
      <c r="B15" s="8">
        <v>509</v>
      </c>
      <c r="C15" s="9">
        <f t="shared" si="1"/>
        <v>1.2998620971449002E-2</v>
      </c>
      <c r="D15" s="10">
        <v>761.11901307999995</v>
      </c>
      <c r="E15" s="9">
        <f t="shared" si="2"/>
        <v>0.19290278779991463</v>
      </c>
      <c r="F15" s="10">
        <v>183.94351499999999</v>
      </c>
      <c r="G15" s="9">
        <f t="shared" si="3"/>
        <v>0.19733031143073501</v>
      </c>
      <c r="H15" s="8">
        <v>55731</v>
      </c>
      <c r="I15" s="10">
        <v>761119013.08000004</v>
      </c>
      <c r="J15" s="10">
        <v>183943515</v>
      </c>
    </row>
    <row r="16" spans="1:12" x14ac:dyDescent="0.25">
      <c r="A16" s="5" t="s">
        <v>17</v>
      </c>
      <c r="B16" s="8">
        <v>107</v>
      </c>
      <c r="C16" s="15">
        <f t="shared" si="1"/>
        <v>2.732519536237806E-3</v>
      </c>
      <c r="D16" s="10">
        <v>353.26676429999998</v>
      </c>
      <c r="E16" s="15">
        <f t="shared" si="2"/>
        <v>8.9534149718268327E-2</v>
      </c>
      <c r="F16" s="10">
        <v>84.371037999999999</v>
      </c>
      <c r="G16" s="15">
        <f t="shared" si="3"/>
        <v>9.0511281162993867E-2</v>
      </c>
      <c r="H16" s="8">
        <v>7157</v>
      </c>
      <c r="I16" s="10">
        <v>353266764.30000001</v>
      </c>
      <c r="J16" s="10">
        <v>84371038</v>
      </c>
    </row>
    <row r="17" spans="1:15" x14ac:dyDescent="0.25">
      <c r="A17" s="5" t="s">
        <v>18</v>
      </c>
      <c r="B17" s="8">
        <v>69</v>
      </c>
      <c r="C17" s="9">
        <f t="shared" si="1"/>
        <v>1.7620920373869963E-3</v>
      </c>
      <c r="D17" s="10">
        <v>745.98133014999996</v>
      </c>
      <c r="E17" s="9">
        <f t="shared" si="2"/>
        <v>0.18906619826812579</v>
      </c>
      <c r="F17" s="10">
        <v>171.13177400000001</v>
      </c>
      <c r="G17" s="9">
        <f t="shared" si="3"/>
        <v>0.18358617458796611</v>
      </c>
      <c r="H17" s="8">
        <v>13038</v>
      </c>
      <c r="I17" s="10">
        <v>745981330.14999998</v>
      </c>
      <c r="J17" s="10">
        <v>171131774</v>
      </c>
    </row>
    <row r="19" spans="1:15" x14ac:dyDescent="0.25">
      <c r="A19" s="4" t="s">
        <v>42</v>
      </c>
    </row>
    <row r="21" spans="1:15" ht="35.1" customHeight="1" x14ac:dyDescent="0.25">
      <c r="A21" s="2" t="s">
        <v>39</v>
      </c>
      <c r="B21" s="19" t="s">
        <v>7</v>
      </c>
      <c r="C21" s="19"/>
      <c r="D21" s="18" t="s">
        <v>36</v>
      </c>
      <c r="E21" s="19"/>
      <c r="F21" s="18" t="s">
        <v>37</v>
      </c>
      <c r="G21" s="19"/>
      <c r="I21" s="2" t="s">
        <v>43</v>
      </c>
      <c r="J21" s="19" t="s">
        <v>7</v>
      </c>
      <c r="K21" s="19"/>
      <c r="L21" s="18" t="s">
        <v>36</v>
      </c>
      <c r="M21" s="19"/>
      <c r="N21" s="18" t="s">
        <v>37</v>
      </c>
      <c r="O21" s="19"/>
    </row>
    <row r="22" spans="1:15" ht="31.5" customHeight="1" x14ac:dyDescent="0.25">
      <c r="A22" s="3" t="s">
        <v>41</v>
      </c>
      <c r="B22" s="2" t="s">
        <v>8</v>
      </c>
      <c r="C22" s="2" t="s">
        <v>9</v>
      </c>
      <c r="D22" s="3" t="s">
        <v>11</v>
      </c>
      <c r="E22" s="2" t="s">
        <v>9</v>
      </c>
      <c r="F22" s="3" t="s">
        <v>11</v>
      </c>
      <c r="G22" s="2" t="s">
        <v>9</v>
      </c>
      <c r="I22" s="3" t="s">
        <v>41</v>
      </c>
      <c r="J22" s="2" t="s">
        <v>8</v>
      </c>
      <c r="K22" s="2" t="s">
        <v>9</v>
      </c>
      <c r="L22" s="3" t="s">
        <v>11</v>
      </c>
      <c r="M22" s="2" t="s">
        <v>9</v>
      </c>
      <c r="N22" s="3" t="s">
        <v>11</v>
      </c>
      <c r="O22" s="2" t="s">
        <v>9</v>
      </c>
    </row>
    <row r="23" spans="1:15" x14ac:dyDescent="0.25">
      <c r="A23" s="2" t="s">
        <v>19</v>
      </c>
      <c r="B23" s="8">
        <v>4286</v>
      </c>
      <c r="C23" s="9">
        <f>B23/SUM($B$23:$B$25)</f>
        <v>0.69251898529649381</v>
      </c>
      <c r="D23" s="10"/>
      <c r="E23" s="9"/>
      <c r="F23" s="10">
        <v>2.1526510000000001</v>
      </c>
      <c r="G23" s="9">
        <f>F23/SUM($F$23:$F$25)</f>
        <v>0.55889844106183517</v>
      </c>
      <c r="H23" s="17"/>
      <c r="I23" s="2" t="s">
        <v>19</v>
      </c>
      <c r="J23" s="8">
        <v>24</v>
      </c>
      <c r="K23" s="9">
        <f>J23/SUM($J$23:$J$25)</f>
        <v>0.75</v>
      </c>
      <c r="L23" s="10"/>
      <c r="M23" s="9"/>
      <c r="N23" s="10">
        <v>0.2725535</v>
      </c>
      <c r="O23" s="9">
        <f>N23/SUM($N$23:$N$25)</f>
        <v>0.88353129193923785</v>
      </c>
    </row>
    <row r="24" spans="1:15" x14ac:dyDescent="0.25">
      <c r="A24" s="2" t="s">
        <v>14</v>
      </c>
      <c r="B24" s="8">
        <v>1757</v>
      </c>
      <c r="C24" s="9">
        <f t="shared" ref="C24:C25" si="4">B24/SUM($B$23:$B$25)</f>
        <v>0.28389077395378898</v>
      </c>
      <c r="D24" s="10"/>
      <c r="E24" s="9"/>
      <c r="F24" s="10">
        <v>1.77803</v>
      </c>
      <c r="G24" s="9">
        <f t="shared" ref="G24:G25" si="5">F24/SUM($F$23:$F$25)</f>
        <v>0.46163460549860375</v>
      </c>
      <c r="H24" s="17"/>
      <c r="I24" s="2" t="s">
        <v>14</v>
      </c>
      <c r="J24" s="8">
        <v>8</v>
      </c>
      <c r="K24" s="9">
        <f t="shared" ref="K24:K25" si="6">J24/SUM($J$23:$J$25)</f>
        <v>0.25</v>
      </c>
      <c r="L24" s="10"/>
      <c r="M24" s="9"/>
      <c r="N24" s="10">
        <v>3.5928500000000002E-2</v>
      </c>
      <c r="O24" s="9">
        <f t="shared" ref="O24:O25" si="7">N24/SUM($N$23:$N$25)</f>
        <v>0.11646870806076205</v>
      </c>
    </row>
    <row r="25" spans="1:15" x14ac:dyDescent="0.25">
      <c r="A25" s="2" t="s">
        <v>15</v>
      </c>
      <c r="B25" s="8">
        <v>146</v>
      </c>
      <c r="C25" s="9">
        <f t="shared" si="4"/>
        <v>2.3590240749717242E-2</v>
      </c>
      <c r="D25" s="10"/>
      <c r="E25" s="9"/>
      <c r="F25" s="10">
        <v>-7.9085000000000003E-2</v>
      </c>
      <c r="G25" s="9">
        <f t="shared" si="5"/>
        <v>-2.0533046560438844E-2</v>
      </c>
      <c r="H25" s="17"/>
      <c r="I25" s="2" t="s">
        <v>15</v>
      </c>
      <c r="J25" s="7">
        <v>0</v>
      </c>
      <c r="K25" s="9">
        <f t="shared" si="6"/>
        <v>0</v>
      </c>
      <c r="L25" s="10"/>
      <c r="M25" s="9"/>
      <c r="N25" s="7">
        <v>0</v>
      </c>
      <c r="O25" s="9">
        <f t="shared" si="7"/>
        <v>0</v>
      </c>
    </row>
    <row r="26" spans="1:15" x14ac:dyDescent="0.25">
      <c r="A26" s="2" t="s">
        <v>28</v>
      </c>
      <c r="B26" s="8">
        <v>10167</v>
      </c>
      <c r="C26" s="9"/>
      <c r="D26" s="10"/>
      <c r="E26" s="9"/>
      <c r="F26" s="10">
        <v>-3.0710999999999999E-2</v>
      </c>
      <c r="G26" s="9"/>
      <c r="H26" s="17"/>
      <c r="I26" s="2" t="s">
        <v>28</v>
      </c>
      <c r="J26" s="8">
        <v>250</v>
      </c>
      <c r="K26" s="9"/>
      <c r="L26" s="10"/>
      <c r="M26" s="9"/>
      <c r="N26" s="10">
        <v>0.92156769999999999</v>
      </c>
      <c r="O26" s="9"/>
    </row>
    <row r="29" spans="1:15" ht="35.1" customHeight="1" x14ac:dyDescent="0.25">
      <c r="A29" s="2" t="s">
        <v>0</v>
      </c>
      <c r="B29" s="19" t="s">
        <v>7</v>
      </c>
      <c r="C29" s="19"/>
      <c r="D29" s="18" t="s">
        <v>36</v>
      </c>
      <c r="E29" s="19"/>
      <c r="F29" s="18" t="s">
        <v>37</v>
      </c>
      <c r="G29" s="19"/>
    </row>
    <row r="30" spans="1:15" ht="31.5" x14ac:dyDescent="0.25">
      <c r="A30" s="3" t="s">
        <v>41</v>
      </c>
      <c r="B30" s="2" t="s">
        <v>8</v>
      </c>
      <c r="C30" s="2" t="s">
        <v>9</v>
      </c>
      <c r="D30" s="3" t="s">
        <v>11</v>
      </c>
      <c r="E30" s="2" t="s">
        <v>9</v>
      </c>
      <c r="F30" s="3" t="s">
        <v>11</v>
      </c>
      <c r="G30" s="2" t="s">
        <v>9</v>
      </c>
    </row>
    <row r="31" spans="1:15" x14ac:dyDescent="0.25">
      <c r="A31" s="2" t="s">
        <v>19</v>
      </c>
      <c r="B31" s="8">
        <v>2141</v>
      </c>
      <c r="C31" s="9">
        <f>B31/SUM($B$31:$B$33)</f>
        <v>0.80007473841554555</v>
      </c>
      <c r="D31" s="10">
        <v>7.2673199799999999</v>
      </c>
      <c r="E31" s="9">
        <f>D31/SUM($D$31:$D$33)</f>
        <v>0.78898410636692018</v>
      </c>
      <c r="F31" s="10">
        <v>2.4906630000000001</v>
      </c>
      <c r="G31" s="9">
        <f>F31/SUM($F$31:$F$33)</f>
        <v>0.78297301536953556</v>
      </c>
    </row>
    <row r="32" spans="1:15" x14ac:dyDescent="0.25">
      <c r="A32" s="2" t="s">
        <v>14</v>
      </c>
      <c r="B32" s="8">
        <v>517</v>
      </c>
      <c r="C32" s="9">
        <f t="shared" ref="C32:C33" si="8">B32/SUM($B$31:$B$33)</f>
        <v>0.19319880418535126</v>
      </c>
      <c r="D32" s="10">
        <v>1.8767954</v>
      </c>
      <c r="E32" s="9">
        <f t="shared" ref="E32:E33" si="9">D32/SUM($D$31:$D$33)</f>
        <v>0.20375623277599875</v>
      </c>
      <c r="F32" s="10">
        <v>0.66919700000000004</v>
      </c>
      <c r="G32" s="9">
        <f t="shared" ref="G32:G33" si="10">F32/SUM($F$31:$F$33)</f>
        <v>0.21037097068782373</v>
      </c>
    </row>
    <row r="33" spans="1:7" x14ac:dyDescent="0.25">
      <c r="A33" s="2" t="s">
        <v>15</v>
      </c>
      <c r="B33" s="8">
        <v>18</v>
      </c>
      <c r="C33" s="9">
        <f t="shared" si="8"/>
        <v>6.7264573991031393E-3</v>
      </c>
      <c r="D33" s="10">
        <v>6.6868620000000004E-2</v>
      </c>
      <c r="E33" s="9">
        <f t="shared" si="9"/>
        <v>7.2596608570810678E-3</v>
      </c>
      <c r="F33" s="10">
        <v>2.1173000000000001E-2</v>
      </c>
      <c r="G33" s="9">
        <f t="shared" si="10"/>
        <v>6.6560139426406449E-3</v>
      </c>
    </row>
    <row r="34" spans="1:7" x14ac:dyDescent="0.25">
      <c r="A34" s="2" t="s">
        <v>28</v>
      </c>
      <c r="B34" s="8">
        <v>3712</v>
      </c>
      <c r="C34" s="9"/>
      <c r="D34" s="10">
        <v>10.77901535</v>
      </c>
      <c r="E34" s="9"/>
      <c r="F34" s="10">
        <v>1.575226</v>
      </c>
      <c r="G34" s="9"/>
    </row>
    <row r="37" spans="1:7" ht="35.1" customHeight="1" x14ac:dyDescent="0.25">
      <c r="A37" s="2" t="s">
        <v>1</v>
      </c>
      <c r="B37" s="19" t="s">
        <v>7</v>
      </c>
      <c r="C37" s="19"/>
      <c r="D37" s="18" t="s">
        <v>36</v>
      </c>
      <c r="E37" s="19"/>
      <c r="F37" s="18" t="s">
        <v>37</v>
      </c>
      <c r="G37" s="19"/>
    </row>
    <row r="38" spans="1:7" ht="31.5" x14ac:dyDescent="0.25">
      <c r="A38" s="3" t="s">
        <v>41</v>
      </c>
      <c r="B38" s="2" t="s">
        <v>8</v>
      </c>
      <c r="C38" s="2" t="s">
        <v>9</v>
      </c>
      <c r="D38" s="3" t="s">
        <v>11</v>
      </c>
      <c r="E38" s="2" t="s">
        <v>9</v>
      </c>
      <c r="F38" s="3" t="s">
        <v>11</v>
      </c>
      <c r="G38" s="2" t="s">
        <v>9</v>
      </c>
    </row>
    <row r="39" spans="1:7" x14ac:dyDescent="0.25">
      <c r="A39" s="2" t="s">
        <v>19</v>
      </c>
      <c r="B39" s="8">
        <v>1410</v>
      </c>
      <c r="C39" s="9">
        <f>B39/SUM($B$39:$B$41)</f>
        <v>0.75643776824034337</v>
      </c>
      <c r="D39" s="10">
        <v>18.808352020000001</v>
      </c>
      <c r="E39" s="9">
        <f>D39/SUM($D$39:$D$41)</f>
        <v>0.75290635196814171</v>
      </c>
      <c r="F39" s="10">
        <v>3.6013670000000002</v>
      </c>
      <c r="G39" s="9">
        <f>F39/SUM($F$39:$F$41)</f>
        <v>0.74837736485798489</v>
      </c>
    </row>
    <row r="40" spans="1:7" x14ac:dyDescent="0.25">
      <c r="A40" s="2" t="s">
        <v>14</v>
      </c>
      <c r="B40" s="8">
        <v>440</v>
      </c>
      <c r="C40" s="9">
        <f t="shared" ref="C40:C41" si="11">B40/SUM($B$39:$B$41)</f>
        <v>0.23605150214592274</v>
      </c>
      <c r="D40" s="10">
        <v>5.9912986699999999</v>
      </c>
      <c r="E40" s="9">
        <f t="shared" ref="E40:E41" si="12">D40/SUM($D$39:$D$41)</f>
        <v>0.23983424068119283</v>
      </c>
      <c r="F40" s="10">
        <v>1.174847</v>
      </c>
      <c r="G40" s="9">
        <f t="shared" ref="G40:G41" si="13">F40/SUM($F$39:$F$41)</f>
        <v>0.24413754609605434</v>
      </c>
    </row>
    <row r="41" spans="1:7" x14ac:dyDescent="0.25">
      <c r="A41" s="2" t="s">
        <v>15</v>
      </c>
      <c r="B41" s="8">
        <v>14</v>
      </c>
      <c r="C41" s="9">
        <f t="shared" si="11"/>
        <v>7.5107296137339056E-3</v>
      </c>
      <c r="D41" s="10">
        <v>0.18134723999999999</v>
      </c>
      <c r="E41" s="9">
        <f t="shared" si="12"/>
        <v>7.259407350665434E-3</v>
      </c>
      <c r="F41" s="10">
        <v>3.6020000000000003E-2</v>
      </c>
      <c r="G41" s="9">
        <f t="shared" si="13"/>
        <v>7.4850890459607746E-3</v>
      </c>
    </row>
    <row r="42" spans="1:7" x14ac:dyDescent="0.25">
      <c r="A42" s="2" t="s">
        <v>28</v>
      </c>
      <c r="B42" s="8">
        <v>1447</v>
      </c>
      <c r="C42" s="9"/>
      <c r="D42" s="10">
        <v>18.766071910000001</v>
      </c>
      <c r="E42" s="9"/>
      <c r="F42" s="10">
        <v>2.4835600000000002</v>
      </c>
      <c r="G42" s="9"/>
    </row>
    <row r="45" spans="1:7" ht="35.1" customHeight="1" x14ac:dyDescent="0.25">
      <c r="A45" s="2" t="s">
        <v>2</v>
      </c>
      <c r="B45" s="19" t="s">
        <v>7</v>
      </c>
      <c r="C45" s="19"/>
      <c r="D45" s="18" t="s">
        <v>36</v>
      </c>
      <c r="E45" s="19"/>
      <c r="F45" s="18" t="s">
        <v>37</v>
      </c>
      <c r="G45" s="19"/>
    </row>
    <row r="46" spans="1:7" ht="31.5" x14ac:dyDescent="0.25">
      <c r="A46" s="3" t="s">
        <v>41</v>
      </c>
      <c r="B46" s="2" t="s">
        <v>8</v>
      </c>
      <c r="C46" s="2" t="s">
        <v>9</v>
      </c>
      <c r="D46" s="3" t="s">
        <v>11</v>
      </c>
      <c r="E46" s="2" t="s">
        <v>9</v>
      </c>
      <c r="F46" s="3" t="s">
        <v>11</v>
      </c>
      <c r="G46" s="2" t="s">
        <v>9</v>
      </c>
    </row>
    <row r="47" spans="1:7" x14ac:dyDescent="0.25">
      <c r="A47" s="2" t="s">
        <v>19</v>
      </c>
      <c r="B47" s="8">
        <v>1185</v>
      </c>
      <c r="C47" s="9">
        <f>B47/SUM($B$47:$B$49)</f>
        <v>0.72212065813528337</v>
      </c>
      <c r="D47" s="10">
        <v>34.304297660000003</v>
      </c>
      <c r="E47" s="9">
        <f>D47/SUM($D$47:$D$49)</f>
        <v>0.71977721844567955</v>
      </c>
      <c r="F47" s="10">
        <v>7.4030709999999997</v>
      </c>
      <c r="G47" s="9">
        <f>F47/SUM($F$47:$F$49)</f>
        <v>0.72982952142452528</v>
      </c>
    </row>
    <row r="48" spans="1:7" x14ac:dyDescent="0.25">
      <c r="A48" s="2" t="s">
        <v>14</v>
      </c>
      <c r="B48" s="8">
        <v>443</v>
      </c>
      <c r="C48" s="9">
        <f t="shared" ref="C48:C49" si="14">B48/SUM($B$47:$B$49)</f>
        <v>0.26995734308348568</v>
      </c>
      <c r="D48" s="10">
        <v>13.013867919999999</v>
      </c>
      <c r="E48" s="9">
        <f t="shared" ref="E48:E49" si="15">D48/SUM($D$47:$D$49)</f>
        <v>0.27305866295579073</v>
      </c>
      <c r="F48" s="10">
        <v>2.6721360000000001</v>
      </c>
      <c r="G48" s="9">
        <f t="shared" ref="G48:G49" si="16">F48/SUM($F$47:$F$49)</f>
        <v>0.26343172151952149</v>
      </c>
    </row>
    <row r="49" spans="1:7" x14ac:dyDescent="0.25">
      <c r="A49" s="2" t="s">
        <v>15</v>
      </c>
      <c r="B49" s="8">
        <v>13</v>
      </c>
      <c r="C49" s="9">
        <f t="shared" si="14"/>
        <v>7.9219987812309562E-3</v>
      </c>
      <c r="D49" s="10">
        <v>0.34143906000000002</v>
      </c>
      <c r="E49" s="9">
        <f t="shared" si="15"/>
        <v>7.1641185985297767E-3</v>
      </c>
      <c r="F49" s="10">
        <v>6.8354999999999999E-2</v>
      </c>
      <c r="G49" s="9">
        <f t="shared" si="16"/>
        <v>6.7387570559533233E-3</v>
      </c>
    </row>
    <row r="50" spans="1:7" x14ac:dyDescent="0.25">
      <c r="A50" s="2" t="s">
        <v>28</v>
      </c>
      <c r="B50" s="8">
        <v>1015</v>
      </c>
      <c r="C50" s="9"/>
      <c r="D50" s="10">
        <v>28.7522527</v>
      </c>
      <c r="E50" s="9"/>
      <c r="F50" s="10">
        <v>5.1823090000000001</v>
      </c>
      <c r="G50" s="9"/>
    </row>
    <row r="53" spans="1:7" ht="35.1" customHeight="1" x14ac:dyDescent="0.25">
      <c r="A53" s="2" t="s">
        <v>3</v>
      </c>
      <c r="B53" s="19" t="s">
        <v>7</v>
      </c>
      <c r="C53" s="19"/>
      <c r="D53" s="18" t="s">
        <v>10</v>
      </c>
      <c r="E53" s="19"/>
      <c r="F53" s="18" t="s">
        <v>37</v>
      </c>
      <c r="G53" s="19"/>
    </row>
    <row r="54" spans="1:7" ht="31.5" x14ac:dyDescent="0.25">
      <c r="A54" s="3" t="s">
        <v>41</v>
      </c>
      <c r="B54" s="2" t="s">
        <v>8</v>
      </c>
      <c r="C54" s="2" t="s">
        <v>9</v>
      </c>
      <c r="D54" s="3" t="s">
        <v>11</v>
      </c>
      <c r="E54" s="2" t="s">
        <v>9</v>
      </c>
      <c r="F54" s="3" t="s">
        <v>11</v>
      </c>
      <c r="G54" s="2" t="s">
        <v>9</v>
      </c>
    </row>
    <row r="55" spans="1:7" x14ac:dyDescent="0.25">
      <c r="A55" s="2" t="s">
        <v>19</v>
      </c>
      <c r="B55" s="8">
        <v>2889</v>
      </c>
      <c r="C55" s="9">
        <f>B55/SUM($B$55:$B$57)</f>
        <v>0.65288135593220342</v>
      </c>
      <c r="D55" s="10">
        <v>275.86159915000002</v>
      </c>
      <c r="E55" s="9">
        <f>D55/SUM($D$55:$D$57)</f>
        <v>0.6266036520544257</v>
      </c>
      <c r="F55" s="10">
        <v>64.622449000000003</v>
      </c>
      <c r="G55" s="9">
        <f>F55/SUM($F$55:$F$57)</f>
        <v>0.62821480900888893</v>
      </c>
    </row>
    <row r="56" spans="1:7" x14ac:dyDescent="0.25">
      <c r="A56" s="2" t="s">
        <v>14</v>
      </c>
      <c r="B56" s="8">
        <v>1459</v>
      </c>
      <c r="C56" s="9">
        <f t="shared" ref="C56:C57" si="17">B56/SUM($B$55:$B$57)</f>
        <v>0.32971751412429379</v>
      </c>
      <c r="D56" s="10">
        <v>155.68516478000001</v>
      </c>
      <c r="E56" s="9">
        <f t="shared" ref="E56:E57" si="18">D56/SUM($D$55:$D$57)</f>
        <v>0.35362983873952886</v>
      </c>
      <c r="F56" s="10">
        <v>36.346803999999999</v>
      </c>
      <c r="G56" s="9">
        <f t="shared" ref="G56:G57" si="19">F56/SUM($F$55:$F$57)</f>
        <v>0.35333852068873955</v>
      </c>
    </row>
    <row r="57" spans="1:7" x14ac:dyDescent="0.25">
      <c r="A57" s="2" t="s">
        <v>15</v>
      </c>
      <c r="B57" s="8">
        <v>77</v>
      </c>
      <c r="C57" s="9">
        <f t="shared" si="17"/>
        <v>1.7401129943502826E-2</v>
      </c>
      <c r="D57" s="10">
        <v>8.7021849000000007</v>
      </c>
      <c r="E57" s="9">
        <f t="shared" si="18"/>
        <v>1.9766509206045387E-2</v>
      </c>
      <c r="F57" s="10">
        <v>1.8975500000000001</v>
      </c>
      <c r="G57" s="9">
        <f t="shared" si="19"/>
        <v>1.8446670302371505E-2</v>
      </c>
    </row>
    <row r="58" spans="1:7" x14ac:dyDescent="0.25">
      <c r="A58" s="2" t="s">
        <v>28</v>
      </c>
      <c r="B58" s="8">
        <v>1926</v>
      </c>
      <c r="C58" s="9"/>
      <c r="D58" s="10">
        <v>174.66446145</v>
      </c>
      <c r="E58" s="9"/>
      <c r="F58" s="10">
        <v>39.690061</v>
      </c>
      <c r="G58" s="9"/>
    </row>
    <row r="61" spans="1:7" ht="35.1" customHeight="1" x14ac:dyDescent="0.25">
      <c r="A61" s="2" t="s">
        <v>4</v>
      </c>
      <c r="B61" s="19" t="s">
        <v>7</v>
      </c>
      <c r="C61" s="19"/>
      <c r="D61" s="18" t="s">
        <v>36</v>
      </c>
      <c r="E61" s="19"/>
      <c r="F61" s="18" t="s">
        <v>37</v>
      </c>
      <c r="G61" s="19"/>
    </row>
    <row r="62" spans="1:7" ht="31.5" x14ac:dyDescent="0.25">
      <c r="A62" s="3" t="s">
        <v>41</v>
      </c>
      <c r="B62" s="2" t="s">
        <v>8</v>
      </c>
      <c r="C62" s="2" t="s">
        <v>9</v>
      </c>
      <c r="D62" s="3" t="s">
        <v>11</v>
      </c>
      <c r="E62" s="2" t="s">
        <v>9</v>
      </c>
      <c r="F62" s="3" t="s">
        <v>11</v>
      </c>
      <c r="G62" s="2" t="s">
        <v>9</v>
      </c>
    </row>
    <row r="63" spans="1:7" x14ac:dyDescent="0.25">
      <c r="A63" s="2" t="s">
        <v>19</v>
      </c>
      <c r="B63" s="8">
        <v>821</v>
      </c>
      <c r="C63" s="9">
        <f>B63/SUM($B$63:$B$65)</f>
        <v>0.4607182940516274</v>
      </c>
      <c r="D63" s="10">
        <v>248.96592995</v>
      </c>
      <c r="E63" s="9">
        <f>D63/SUM($D$63:$D$65)</f>
        <v>0.44556956892280569</v>
      </c>
      <c r="F63" s="10">
        <v>59.858683999999997</v>
      </c>
      <c r="G63" s="9">
        <f>F63/SUM($F$63:$F$65)</f>
        <v>0.44447700086879116</v>
      </c>
    </row>
    <row r="64" spans="1:7" x14ac:dyDescent="0.25">
      <c r="A64" s="2" t="s">
        <v>14</v>
      </c>
      <c r="B64" s="8">
        <v>921</v>
      </c>
      <c r="C64" s="9">
        <f t="shared" ref="C64:C65" si="20">B64/SUM($B$63:$B$65)</f>
        <v>0.51683501683501687</v>
      </c>
      <c r="D64" s="10">
        <v>297.07934604000002</v>
      </c>
      <c r="E64" s="9">
        <f t="shared" ref="E64:E65" si="21">D64/SUM($D$63:$D$65)</f>
        <v>0.53167723060539118</v>
      </c>
      <c r="F64" s="10">
        <v>71.752036000000004</v>
      </c>
      <c r="G64" s="9">
        <f t="shared" ref="G64:G65" si="22">F64/SUM($F$63:$F$65)</f>
        <v>0.53279035949920883</v>
      </c>
    </row>
    <row r="65" spans="1:7" x14ac:dyDescent="0.25">
      <c r="A65" s="2" t="s">
        <v>15</v>
      </c>
      <c r="B65" s="8">
        <v>40</v>
      </c>
      <c r="C65" s="9">
        <f t="shared" si="20"/>
        <v>2.2446689113355778E-2</v>
      </c>
      <c r="D65" s="10">
        <v>12.71355162</v>
      </c>
      <c r="E65" s="9">
        <f t="shared" si="21"/>
        <v>2.2753200471803101E-2</v>
      </c>
      <c r="F65" s="10">
        <v>3.0614539999999999</v>
      </c>
      <c r="G65" s="9">
        <f t="shared" si="22"/>
        <v>2.2732639631999996E-2</v>
      </c>
    </row>
    <row r="66" spans="1:7" x14ac:dyDescent="0.25">
      <c r="A66" s="2" t="s">
        <v>28</v>
      </c>
      <c r="B66" s="8">
        <v>427</v>
      </c>
      <c r="C66" s="9"/>
      <c r="D66" s="10">
        <v>132.06981472999999</v>
      </c>
      <c r="E66" s="9"/>
      <c r="F66" s="10">
        <v>29.901917999999998</v>
      </c>
      <c r="G66" s="9"/>
    </row>
    <row r="69" spans="1:7" ht="35.1" customHeight="1" x14ac:dyDescent="0.25">
      <c r="A69" s="2" t="s">
        <v>5</v>
      </c>
      <c r="B69" s="19" t="s">
        <v>7</v>
      </c>
      <c r="C69" s="19"/>
      <c r="D69" s="18" t="s">
        <v>40</v>
      </c>
      <c r="E69" s="19"/>
      <c r="F69" s="18" t="s">
        <v>37</v>
      </c>
      <c r="G69" s="19"/>
    </row>
    <row r="70" spans="1:7" ht="31.5" x14ac:dyDescent="0.25">
      <c r="A70" s="3" t="s">
        <v>41</v>
      </c>
      <c r="B70" s="2" t="s">
        <v>8</v>
      </c>
      <c r="C70" s="2" t="s">
        <v>9</v>
      </c>
      <c r="D70" s="3" t="s">
        <v>11</v>
      </c>
      <c r="E70" s="2" t="s">
        <v>9</v>
      </c>
      <c r="F70" s="3" t="s">
        <v>11</v>
      </c>
      <c r="G70" s="2" t="s">
        <v>9</v>
      </c>
    </row>
    <row r="71" spans="1:7" x14ac:dyDescent="0.25">
      <c r="A71" s="2" t="s">
        <v>19</v>
      </c>
      <c r="B71" s="8">
        <v>239</v>
      </c>
      <c r="C71" s="9">
        <f>B71/SUM($B$71:$B$73)</f>
        <v>0.31282722513089006</v>
      </c>
      <c r="D71" s="10">
        <v>161.14893821999999</v>
      </c>
      <c r="E71" s="9">
        <f>D71/SUM($D$71:$D$73)</f>
        <v>0.30353176368202683</v>
      </c>
      <c r="F71" s="10">
        <v>38.601584000000003</v>
      </c>
      <c r="G71" s="9">
        <f>F71/SUM($F$71:$F$73)</f>
        <v>0.30228350546928623</v>
      </c>
    </row>
    <row r="72" spans="1:7" x14ac:dyDescent="0.25">
      <c r="A72" s="2" t="s">
        <v>14</v>
      </c>
      <c r="B72" s="8">
        <v>473</v>
      </c>
      <c r="C72" s="9">
        <f t="shared" ref="C72:C73" si="23">B72/SUM($B$71:$B$73)</f>
        <v>0.61910994764397909</v>
      </c>
      <c r="D72" s="10">
        <v>332.28133253999999</v>
      </c>
      <c r="E72" s="9">
        <f t="shared" ref="E72:E73" si="24">D72/SUM($D$71:$D$73)</f>
        <v>0.62586784634466119</v>
      </c>
      <c r="F72" s="10">
        <v>80.350502000000006</v>
      </c>
      <c r="G72" s="9">
        <f t="shared" ref="G72:G73" si="25">F72/SUM($F$71:$F$73)</f>
        <v>0.62921333515165845</v>
      </c>
    </row>
    <row r="73" spans="1:7" x14ac:dyDescent="0.25">
      <c r="A73" s="2" t="s">
        <v>15</v>
      </c>
      <c r="B73" s="8">
        <v>52</v>
      </c>
      <c r="C73" s="9">
        <f t="shared" si="23"/>
        <v>6.8062827225130892E-2</v>
      </c>
      <c r="D73" s="10">
        <v>37.482659949999999</v>
      </c>
      <c r="E73" s="9">
        <f t="shared" si="24"/>
        <v>7.0600389973312055E-2</v>
      </c>
      <c r="F73" s="10">
        <v>8.7478490000000004</v>
      </c>
      <c r="G73" s="9">
        <f t="shared" si="25"/>
        <v>6.8503159379055281E-2</v>
      </c>
    </row>
    <row r="74" spans="1:7" x14ac:dyDescent="0.25">
      <c r="A74" s="2" t="s">
        <v>28</v>
      </c>
      <c r="B74" s="8">
        <v>156</v>
      </c>
      <c r="C74" s="9"/>
      <c r="D74" s="10">
        <v>108.43817654999999</v>
      </c>
      <c r="E74" s="9"/>
      <c r="F74" s="10">
        <v>25.454388999999999</v>
      </c>
      <c r="G74" s="9"/>
    </row>
    <row r="77" spans="1:7" ht="35.1" customHeight="1" x14ac:dyDescent="0.25">
      <c r="A77" s="2" t="s">
        <v>13</v>
      </c>
      <c r="B77" s="19" t="s">
        <v>7</v>
      </c>
      <c r="C77" s="19"/>
      <c r="D77" s="18" t="s">
        <v>40</v>
      </c>
      <c r="E77" s="19"/>
      <c r="F77" s="18" t="s">
        <v>37</v>
      </c>
      <c r="G77" s="19"/>
    </row>
    <row r="78" spans="1:7" ht="31.5" x14ac:dyDescent="0.25">
      <c r="A78" s="3" t="s">
        <v>41</v>
      </c>
      <c r="B78" s="2" t="s">
        <v>8</v>
      </c>
      <c r="C78" s="2" t="s">
        <v>9</v>
      </c>
      <c r="D78" s="3" t="s">
        <v>11</v>
      </c>
      <c r="E78" s="2" t="s">
        <v>9</v>
      </c>
      <c r="F78" s="3" t="s">
        <v>11</v>
      </c>
      <c r="G78" s="2" t="s">
        <v>9</v>
      </c>
    </row>
    <row r="79" spans="1:7" x14ac:dyDescent="0.25">
      <c r="A79" s="2" t="s">
        <v>19</v>
      </c>
      <c r="B79" s="8">
        <v>81</v>
      </c>
      <c r="C79" s="9">
        <f>B79/SUM($B$79:$B$81)</f>
        <v>0.18620689655172415</v>
      </c>
      <c r="D79" s="10">
        <v>119.32453327</v>
      </c>
      <c r="E79" s="9">
        <f>D79/SUM($D$79:$D$81)</f>
        <v>0.18410671838525719</v>
      </c>
      <c r="F79" s="10">
        <v>28.594187999999999</v>
      </c>
      <c r="G79" s="9">
        <f>F79/SUM($F$79:$F$81)</f>
        <v>0.1826517319590362</v>
      </c>
    </row>
    <row r="80" spans="1:7" x14ac:dyDescent="0.25">
      <c r="A80" s="2" t="s">
        <v>14</v>
      </c>
      <c r="B80" s="8">
        <v>285</v>
      </c>
      <c r="C80" s="9">
        <f t="shared" ref="C80:C81" si="26">B80/SUM($B$79:$B$81)</f>
        <v>0.65517241379310343</v>
      </c>
      <c r="D80" s="10">
        <v>418.08672460999998</v>
      </c>
      <c r="E80" s="9">
        <f t="shared" ref="E80:E81" si="27">D80/SUM($D$79:$D$81)</f>
        <v>0.64506914679665384</v>
      </c>
      <c r="F80" s="10">
        <v>101.31001500000001</v>
      </c>
      <c r="G80" s="9">
        <f t="shared" ref="G80:G81" si="28">F80/SUM($F$79:$F$81)</f>
        <v>0.64714024068618203</v>
      </c>
    </row>
    <row r="81" spans="1:7" x14ac:dyDescent="0.25">
      <c r="A81" s="2" t="s">
        <v>15</v>
      </c>
      <c r="B81" s="8">
        <v>69</v>
      </c>
      <c r="C81" s="9">
        <f t="shared" si="26"/>
        <v>0.15862068965517243</v>
      </c>
      <c r="D81" s="10">
        <v>110.71573236</v>
      </c>
      <c r="E81" s="9">
        <f t="shared" si="27"/>
        <v>0.170824134818089</v>
      </c>
      <c r="F81" s="10">
        <v>26.646121999999998</v>
      </c>
      <c r="G81" s="9">
        <f t="shared" si="28"/>
        <v>0.17020802735478194</v>
      </c>
    </row>
    <row r="82" spans="1:7" x14ac:dyDescent="0.25">
      <c r="A82" s="2" t="s">
        <v>28</v>
      </c>
      <c r="B82" s="8">
        <v>74</v>
      </c>
      <c r="C82" s="9"/>
      <c r="D82" s="10">
        <v>112.99202284</v>
      </c>
      <c r="E82" s="9"/>
      <c r="F82" s="10">
        <v>27.393190000000001</v>
      </c>
      <c r="G82" s="9"/>
    </row>
    <row r="85" spans="1:7" ht="35.1" customHeight="1" x14ac:dyDescent="0.25">
      <c r="A85" s="2" t="s">
        <v>17</v>
      </c>
      <c r="B85" s="19" t="s">
        <v>7</v>
      </c>
      <c r="C85" s="19"/>
      <c r="D85" s="18" t="s">
        <v>36</v>
      </c>
      <c r="E85" s="19"/>
      <c r="F85" s="18" t="s">
        <v>37</v>
      </c>
      <c r="G85" s="19"/>
    </row>
    <row r="86" spans="1:7" ht="31.5" x14ac:dyDescent="0.25">
      <c r="A86" s="3" t="s">
        <v>41</v>
      </c>
      <c r="B86" s="2" t="s">
        <v>8</v>
      </c>
      <c r="C86" s="2" t="s">
        <v>9</v>
      </c>
      <c r="D86" s="3" t="s">
        <v>11</v>
      </c>
      <c r="E86" s="2" t="s">
        <v>9</v>
      </c>
      <c r="F86" s="3" t="s">
        <v>11</v>
      </c>
      <c r="G86" s="2" t="s">
        <v>9</v>
      </c>
    </row>
    <row r="87" spans="1:7" x14ac:dyDescent="0.25">
      <c r="A87" s="2" t="s">
        <v>19</v>
      </c>
      <c r="B87" s="8">
        <v>12</v>
      </c>
      <c r="C87" s="9">
        <f>B87/SUM($B$87:$B$89)</f>
        <v>0.13186813186813187</v>
      </c>
      <c r="D87" s="10">
        <v>36.068501519999998</v>
      </c>
      <c r="E87" s="9">
        <f>D87/SUM($D$87:$D$89)</f>
        <v>0.1222069102385414</v>
      </c>
      <c r="F87" s="10">
        <v>8.7316099999999999</v>
      </c>
      <c r="G87" s="9">
        <f>F87/SUM($F$87:$F$89)</f>
        <v>0.1228920683307041</v>
      </c>
    </row>
    <row r="88" spans="1:7" x14ac:dyDescent="0.25">
      <c r="A88" s="2" t="s">
        <v>14</v>
      </c>
      <c r="B88" s="8">
        <v>63</v>
      </c>
      <c r="C88" s="9">
        <f t="shared" ref="C88:C89" si="29">B88/SUM($B$87:$B$89)</f>
        <v>0.69230769230769229</v>
      </c>
      <c r="D88" s="10">
        <v>205.38033737000001</v>
      </c>
      <c r="E88" s="9">
        <f t="shared" ref="E88:E89" si="30">D88/SUM($D$87:$D$89)</f>
        <v>0.69586745764360602</v>
      </c>
      <c r="F88" s="10">
        <v>49.279789000000001</v>
      </c>
      <c r="G88" s="9">
        <f t="shared" ref="G88:G89" si="31">F88/SUM($F$87:$F$89)</f>
        <v>0.69358287842799671</v>
      </c>
    </row>
    <row r="89" spans="1:7" x14ac:dyDescent="0.25">
      <c r="A89" s="2" t="s">
        <v>15</v>
      </c>
      <c r="B89" s="8">
        <v>16</v>
      </c>
      <c r="C89" s="9">
        <f t="shared" si="29"/>
        <v>0.17582417582417584</v>
      </c>
      <c r="D89" s="10">
        <v>53.694058099999999</v>
      </c>
      <c r="E89" s="9">
        <f t="shared" si="30"/>
        <v>0.18192563211785259</v>
      </c>
      <c r="F89" s="10">
        <v>13.039647</v>
      </c>
      <c r="G89" s="9">
        <f t="shared" si="31"/>
        <v>0.18352505324129922</v>
      </c>
    </row>
    <row r="90" spans="1:7" x14ac:dyDescent="0.25">
      <c r="A90" s="2" t="s">
        <v>28</v>
      </c>
      <c r="B90" s="8">
        <v>16</v>
      </c>
      <c r="C90" s="9"/>
      <c r="D90" s="10">
        <v>58.123867310000001</v>
      </c>
      <c r="E90" s="9"/>
      <c r="F90" s="10">
        <v>13.319991999999999</v>
      </c>
      <c r="G90" s="9"/>
    </row>
    <row r="93" spans="1:7" ht="35.1" customHeight="1" x14ac:dyDescent="0.25">
      <c r="A93" s="2" t="s">
        <v>18</v>
      </c>
      <c r="B93" s="19" t="s">
        <v>7</v>
      </c>
      <c r="C93" s="19"/>
      <c r="D93" s="18" t="s">
        <v>40</v>
      </c>
      <c r="E93" s="19"/>
      <c r="F93" s="18" t="s">
        <v>37</v>
      </c>
      <c r="G93" s="19"/>
    </row>
    <row r="94" spans="1:7" ht="31.5" x14ac:dyDescent="0.25">
      <c r="A94" s="3" t="s">
        <v>41</v>
      </c>
      <c r="B94" s="2" t="s">
        <v>8</v>
      </c>
      <c r="C94" s="2" t="s">
        <v>9</v>
      </c>
      <c r="D94" s="3" t="s">
        <v>11</v>
      </c>
      <c r="E94" s="2" t="s">
        <v>9</v>
      </c>
      <c r="F94" s="3" t="s">
        <v>11</v>
      </c>
      <c r="G94" s="2" t="s">
        <v>9</v>
      </c>
    </row>
    <row r="95" spans="1:7" x14ac:dyDescent="0.25">
      <c r="A95" s="2" t="s">
        <v>19</v>
      </c>
      <c r="B95" s="8">
        <v>5</v>
      </c>
      <c r="C95" s="9">
        <f>B95/SUM($B$95:$B$97)</f>
        <v>8.4745762711864403E-2</v>
      </c>
      <c r="D95" s="10">
        <v>63.432662010000001</v>
      </c>
      <c r="E95" s="9">
        <f>D95/SUM($D$95:$D$97)</f>
        <v>0.10312798596443032</v>
      </c>
      <c r="F95" s="10">
        <v>12.78754</v>
      </c>
      <c r="G95" s="9">
        <f>F95/SUM($F$95:$F$97)</f>
        <v>8.9348231026196517E-2</v>
      </c>
    </row>
    <row r="96" spans="1:7" x14ac:dyDescent="0.25">
      <c r="A96" s="2" t="s">
        <v>14</v>
      </c>
      <c r="B96" s="8">
        <v>28</v>
      </c>
      <c r="C96" s="9">
        <f t="shared" ref="C96:C97" si="32">B96/SUM($B$95:$B$97)</f>
        <v>0.47457627118644069</v>
      </c>
      <c r="D96" s="10">
        <v>241.66370648</v>
      </c>
      <c r="E96" s="9">
        <f t="shared" ref="E96:E97" si="33">D96/SUM($D$95:$D$97)</f>
        <v>0.39289366929063629</v>
      </c>
      <c r="F96" s="10">
        <v>54.61721</v>
      </c>
      <c r="G96" s="9">
        <f t="shared" ref="G96:G97" si="34">F96/SUM($F$95:$F$97)</f>
        <v>0.38161766040116324</v>
      </c>
    </row>
    <row r="97" spans="1:7" x14ac:dyDescent="0.25">
      <c r="A97" s="2" t="s">
        <v>15</v>
      </c>
      <c r="B97" s="8">
        <v>26</v>
      </c>
      <c r="C97" s="9">
        <f t="shared" si="32"/>
        <v>0.44067796610169491</v>
      </c>
      <c r="D97" s="10">
        <v>309.99042309999999</v>
      </c>
      <c r="E97" s="9">
        <f t="shared" si="33"/>
        <v>0.5039783447449333</v>
      </c>
      <c r="F97" s="10">
        <v>75.715486999999996</v>
      </c>
      <c r="G97" s="9">
        <f t="shared" si="34"/>
        <v>0.52903410857264022</v>
      </c>
    </row>
    <row r="98" spans="1:7" x14ac:dyDescent="0.25">
      <c r="A98" s="2" t="s">
        <v>28</v>
      </c>
      <c r="B98" s="8">
        <v>10</v>
      </c>
      <c r="C98" s="9"/>
      <c r="D98" s="10">
        <v>130.89453856</v>
      </c>
      <c r="E98" s="9"/>
      <c r="F98" s="10">
        <v>28.011537000000001</v>
      </c>
      <c r="G98" s="9"/>
    </row>
  </sheetData>
  <mergeCells count="37">
    <mergeCell ref="I2:J2"/>
    <mergeCell ref="B29:C29"/>
    <mergeCell ref="D29:E29"/>
    <mergeCell ref="F29:G29"/>
    <mergeCell ref="B37:C37"/>
    <mergeCell ref="D37:E37"/>
    <mergeCell ref="F37:G37"/>
    <mergeCell ref="B3:C3"/>
    <mergeCell ref="D3:E3"/>
    <mergeCell ref="F3:G3"/>
    <mergeCell ref="B21:C21"/>
    <mergeCell ref="D21:E21"/>
    <mergeCell ref="F21:G21"/>
    <mergeCell ref="N21:O21"/>
    <mergeCell ref="B69:C69"/>
    <mergeCell ref="D69:E69"/>
    <mergeCell ref="F69:G69"/>
    <mergeCell ref="B85:C85"/>
    <mergeCell ref="D85:E85"/>
    <mergeCell ref="F85:G85"/>
    <mergeCell ref="B53:C53"/>
    <mergeCell ref="D53:E53"/>
    <mergeCell ref="F53:G53"/>
    <mergeCell ref="B61:C61"/>
    <mergeCell ref="D61:E61"/>
    <mergeCell ref="F61:G61"/>
    <mergeCell ref="B77:C77"/>
    <mergeCell ref="D77:E77"/>
    <mergeCell ref="F77:G77"/>
    <mergeCell ref="B93:C93"/>
    <mergeCell ref="D93:E93"/>
    <mergeCell ref="F93:G93"/>
    <mergeCell ref="J21:K21"/>
    <mergeCell ref="L21:M21"/>
    <mergeCell ref="B45:C45"/>
    <mergeCell ref="D45:E45"/>
    <mergeCell ref="F45:G45"/>
  </mergeCells>
  <pageMargins left="0.7" right="0.7" top="0.78740157499999996" bottom="0.78740157499999996" header="0.3" footer="0.3"/>
  <pageSetup paperSize="9" scale="95" orientation="landscape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>BMF Infra2019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Koppensteiner Dietmar</dc:creator>
  <cp:lastModifiedBy>Klaghofer Tobias</cp:lastModifiedBy>
  <dcterms:created xsi:type="dcterms:W3CDTF">2024-05-14T06:31:00Z</dcterms:created>
  <dcterms:modified xsi:type="dcterms:W3CDTF">2024-08-26T06:48:43Z</dcterms:modified>
</cp:coreProperties>
</file>