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15" windowHeight="40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<sst xmlns="http://schemas.openxmlformats.org/spreadsheetml/2006/main" count="163" uniqueCount="27">
  <si>
    <t>AK Burgenland</t>
  </si>
  <si>
    <t>AK Kärnten</t>
  </si>
  <si>
    <t>AK Niederösterreich</t>
  </si>
  <si>
    <t>AK Oberösterreich</t>
  </si>
  <si>
    <t>AK Salzburg</t>
  </si>
  <si>
    <t>AK Steiermark</t>
  </si>
  <si>
    <t>AK Tirol</t>
  </si>
  <si>
    <t>AK Vorarlberg</t>
  </si>
  <si>
    <t>AK Wien</t>
  </si>
  <si>
    <t>C. Rückstellungen</t>
  </si>
  <si>
    <t xml:space="preserve">   2. PensionsRS</t>
  </si>
  <si>
    <t xml:space="preserve">   3. ReparaturRS</t>
  </si>
  <si>
    <t xml:space="preserve">   4. WahlRS</t>
  </si>
  <si>
    <t xml:space="preserve">   5. sonstige RS</t>
  </si>
  <si>
    <t>Ertragsrechnung</t>
  </si>
  <si>
    <t>Bilanz</t>
  </si>
  <si>
    <t>4.2. Auflösung von RS</t>
  </si>
  <si>
    <t xml:space="preserve">   6. RS Digitalisierungs-Offensive</t>
  </si>
  <si>
    <t>9.2. Zuführung zu RS</t>
  </si>
  <si>
    <t xml:space="preserve">   1. AbfertigungsRS</t>
  </si>
  <si>
    <t xml:space="preserve">   9.2.1. PensionsRS</t>
  </si>
  <si>
    <t xml:space="preserve">   9.2.2. AbfertigungsRS</t>
  </si>
  <si>
    <t xml:space="preserve">   9.2.3. ReparaturRS</t>
  </si>
  <si>
    <t xml:space="preserve">   9.2.4. WahlRS</t>
  </si>
  <si>
    <t xml:space="preserve">   9.2.5. sonstige RS</t>
  </si>
  <si>
    <t xml:space="preserve">   9.2.6. RS Digitalisierungs-Offensive</t>
  </si>
  <si>
    <t>9.3. Zuführung zur Pensionskasse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</si>
</sst>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&quot;  &quot;"/>
    <numFmt numFmtId="187" formatCode="#,##0.00&quot;  &quot;;[Red]\-#,##0.00&quot;  &quot;"/>
    <numFmt numFmtId="188" formatCode="0.0%"/>
    <numFmt numFmtId="189" formatCode="#,##0.0&quot;  &quot;"/>
    <numFmt numFmtId="190" formatCode="#,##0&quot;  &quot;"/>
    <numFmt numFmtId="191" formatCode="[$-407]dddd\,\ d\.\ mmmm\ yyyy"/>
    <numFmt numFmtId="192" formatCode="0.0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Helvetica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Helvetic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9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186" fontId="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4" fillId="0" borderId="0" xfId="0" applyNumberFormat="1" applyFont="1" applyAlignment="1">
      <alignment horizontal="center"/>
    </xf>
    <xf numFmtId="186" fontId="25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25" fillId="0" borderId="0" xfId="0" applyNumberFormat="1" applyFont="1" applyAlignment="1">
      <alignment horizontal="right"/>
    </xf>
    <xf numFmtId="186" fontId="27" fillId="0" borderId="0" xfId="0" applyNumberFormat="1" applyFont="1" applyAlignment="1">
      <alignment/>
    </xf>
    <xf numFmtId="186" fontId="27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186" fontId="24" fillId="0" borderId="0" xfId="0" applyNumberFormat="1" applyFont="1" applyAlignment="1">
      <alignment horizontal="center" wrapText="1"/>
    </xf>
    <xf numFmtId="1" fontId="24" fillId="0" borderId="0" xfId="0" applyNumberFormat="1" applyFont="1" applyAlignment="1">
      <alignment horizontal="center" wrapText="1"/>
    </xf>
    <xf numFmtId="186" fontId="4" fillId="0" borderId="0" xfId="0" applyNumberFormat="1" applyFont="1" applyAlignment="1">
      <alignment wrapText="1"/>
    </xf>
    <xf numFmtId="186" fontId="7" fillId="0" borderId="0" xfId="0" applyNumberFormat="1" applyFont="1" applyAlignment="1">
      <alignment/>
    </xf>
    <xf numFmtId="187" fontId="25" fillId="0" borderId="0" xfId="0" applyNumberFormat="1" applyFont="1" applyAlignment="1">
      <alignment horizontal="left" indent="1"/>
    </xf>
    <xf numFmtId="186" fontId="27" fillId="0" borderId="0" xfId="0" applyNumberFormat="1" applyFont="1" applyAlignment="1">
      <alignment horizontal="left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view="pageBreakPreview" zoomScale="190" zoomScaleNormal="170" zoomScaleSheetLayoutView="190" zoomScalePageLayoutView="160" workbookViewId="0" topLeftCell="D85">
      <selection activeCell="T72" sqref="T72"/>
    </sheetView>
  </sheetViews>
  <sheetFormatPr defaultColWidth="11.00390625" defaultRowHeight="15.75"/>
  <cols>
    <col min="1" max="1" width="12.625" style="4" customWidth="1"/>
    <col min="2" max="2" width="25.625" style="1" customWidth="1"/>
    <col min="3" max="18" width="11.375" style="1" customWidth="1"/>
    <col min="19" max="19" width="11.50390625" style="1" bestFit="1" customWidth="1"/>
    <col min="20" max="20" width="11.625" style="1" bestFit="1" customWidth="1"/>
    <col min="21" max="16384" width="11.00390625" style="1" customWidth="1"/>
  </cols>
  <sheetData>
    <row r="1" spans="1:18" ht="12.75">
      <c r="A1" s="5"/>
      <c r="B1" s="5" t="s">
        <v>0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  <c r="J1" s="2">
        <v>2011</v>
      </c>
      <c r="K1" s="2">
        <v>2012</v>
      </c>
      <c r="L1" s="2">
        <v>2013</v>
      </c>
      <c r="M1" s="2">
        <v>2014</v>
      </c>
      <c r="N1" s="2">
        <v>2015</v>
      </c>
      <c r="O1" s="2">
        <v>2016</v>
      </c>
      <c r="P1" s="2">
        <v>2017</v>
      </c>
      <c r="Q1" s="2">
        <v>2018</v>
      </c>
      <c r="R1" s="2">
        <v>2019</v>
      </c>
    </row>
    <row r="2" spans="1:18" ht="12.75">
      <c r="A2" s="12" t="s">
        <v>15</v>
      </c>
      <c r="B2" s="9" t="s">
        <v>9</v>
      </c>
      <c r="C2" s="9">
        <f aca="true" t="shared" si="0" ref="C2:P2">SUM(C3:C7)</f>
        <v>2516800</v>
      </c>
      <c r="D2" s="9">
        <f t="shared" si="0"/>
        <v>2741400</v>
      </c>
      <c r="E2" s="9">
        <f t="shared" si="0"/>
        <v>3008400</v>
      </c>
      <c r="F2" s="9">
        <f t="shared" si="0"/>
        <v>3448400</v>
      </c>
      <c r="G2" s="9">
        <f t="shared" si="0"/>
        <v>3399286.9299999997</v>
      </c>
      <c r="H2" s="9">
        <f t="shared" si="0"/>
        <v>2923552.53</v>
      </c>
      <c r="I2" s="9">
        <f t="shared" si="0"/>
        <v>3008273.38</v>
      </c>
      <c r="J2" s="9">
        <f t="shared" si="0"/>
        <v>3143607.26</v>
      </c>
      <c r="K2" s="9">
        <f t="shared" si="0"/>
        <v>3411048.77</v>
      </c>
      <c r="L2" s="9">
        <f t="shared" si="0"/>
        <v>3078801.75</v>
      </c>
      <c r="M2" s="9">
        <f t="shared" si="0"/>
        <v>2847880</v>
      </c>
      <c r="N2" s="9">
        <f t="shared" si="0"/>
        <v>3250944.4</v>
      </c>
      <c r="O2" s="9">
        <f t="shared" si="0"/>
        <v>3625592.61</v>
      </c>
      <c r="P2" s="9">
        <f t="shared" si="0"/>
        <v>3909604.41</v>
      </c>
      <c r="Q2" s="9">
        <f>SUM(Q3:Q8)</f>
        <v>3752537.94</v>
      </c>
      <c r="R2" s="9">
        <f>SUM(R3:R8)</f>
        <v>3578698.1199999996</v>
      </c>
    </row>
    <row r="3" spans="1:18" ht="12.75">
      <c r="A3" s="3"/>
      <c r="B3" s="3" t="s">
        <v>19</v>
      </c>
      <c r="C3" s="3">
        <v>779000</v>
      </c>
      <c r="D3" s="3">
        <v>823000</v>
      </c>
      <c r="E3" s="3">
        <v>870000</v>
      </c>
      <c r="F3" s="3">
        <v>900000</v>
      </c>
      <c r="G3" s="3">
        <v>894728.76</v>
      </c>
      <c r="H3" s="3">
        <v>844728.76</v>
      </c>
      <c r="I3" s="3">
        <v>754728.76</v>
      </c>
      <c r="J3" s="3">
        <v>654728.76</v>
      </c>
      <c r="K3" s="3">
        <v>654728.76</v>
      </c>
      <c r="L3" s="3">
        <v>480000</v>
      </c>
      <c r="M3" s="3">
        <v>550000</v>
      </c>
      <c r="N3" s="3">
        <v>420000</v>
      </c>
      <c r="O3" s="3">
        <v>420000</v>
      </c>
      <c r="P3" s="3">
        <v>420000</v>
      </c>
      <c r="Q3" s="3">
        <v>420000</v>
      </c>
      <c r="R3" s="3">
        <v>640000</v>
      </c>
    </row>
    <row r="4" spans="1:18" ht="12.75">
      <c r="A4" s="3"/>
      <c r="B4" s="3" t="s">
        <v>10</v>
      </c>
      <c r="C4" s="3">
        <v>1410400</v>
      </c>
      <c r="D4" s="3">
        <v>1421000</v>
      </c>
      <c r="E4" s="3">
        <v>1421000</v>
      </c>
      <c r="F4" s="3">
        <v>1651000</v>
      </c>
      <c r="G4" s="3">
        <v>1895137.39</v>
      </c>
      <c r="H4" s="3">
        <v>1895137.39</v>
      </c>
      <c r="I4" s="3">
        <v>1656144.62</v>
      </c>
      <c r="J4" s="3">
        <v>1691478.5</v>
      </c>
      <c r="K4" s="3">
        <v>1785086.01</v>
      </c>
      <c r="L4" s="3">
        <v>1753017.03</v>
      </c>
      <c r="M4" s="3">
        <v>1800000</v>
      </c>
      <c r="N4" s="3">
        <v>2000000</v>
      </c>
      <c r="O4" s="3">
        <v>2000000</v>
      </c>
      <c r="P4" s="3">
        <v>2122000</v>
      </c>
      <c r="Q4" s="3">
        <v>2153466.94</v>
      </c>
      <c r="R4" s="3">
        <v>2136551.3</v>
      </c>
    </row>
    <row r="5" spans="1:18" ht="12.75">
      <c r="A5" s="3"/>
      <c r="B5" s="3" t="s">
        <v>11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</row>
    <row r="6" spans="1:18" ht="12.75">
      <c r="A6" s="3"/>
      <c r="B6" s="3" t="s">
        <v>12</v>
      </c>
      <c r="C6" s="3">
        <v>300000</v>
      </c>
      <c r="D6" s="3">
        <v>450000</v>
      </c>
      <c r="E6" s="3">
        <v>600000</v>
      </c>
      <c r="F6" s="3">
        <v>800000</v>
      </c>
      <c r="G6" s="3">
        <v>512020.78</v>
      </c>
      <c r="H6" s="3">
        <v>86286.38</v>
      </c>
      <c r="I6" s="3">
        <v>500000</v>
      </c>
      <c r="J6" s="3">
        <v>700000</v>
      </c>
      <c r="K6" s="3">
        <v>873834</v>
      </c>
      <c r="L6" s="3">
        <v>748384.72</v>
      </c>
      <c r="M6" s="3">
        <v>400000</v>
      </c>
      <c r="N6" s="3">
        <v>549000.4</v>
      </c>
      <c r="O6" s="3">
        <v>650000</v>
      </c>
      <c r="P6" s="3">
        <v>750000</v>
      </c>
      <c r="Q6" s="3">
        <v>500000</v>
      </c>
      <c r="R6" s="3">
        <v>100000</v>
      </c>
    </row>
    <row r="7" spans="1:18" ht="12.75">
      <c r="A7" s="3"/>
      <c r="B7" s="3" t="s">
        <v>13</v>
      </c>
      <c r="C7" s="3">
        <v>27400</v>
      </c>
      <c r="D7" s="3">
        <v>47400</v>
      </c>
      <c r="E7" s="3">
        <v>117400</v>
      </c>
      <c r="F7" s="3">
        <v>97400</v>
      </c>
      <c r="G7" s="3">
        <v>97400</v>
      </c>
      <c r="H7" s="3">
        <v>97400</v>
      </c>
      <c r="I7" s="3">
        <v>97400</v>
      </c>
      <c r="J7" s="3">
        <v>97400</v>
      </c>
      <c r="K7" s="3">
        <v>97400</v>
      </c>
      <c r="L7" s="3">
        <v>97400</v>
      </c>
      <c r="M7" s="3">
        <v>97880</v>
      </c>
      <c r="N7" s="3">
        <v>281944</v>
      </c>
      <c r="O7" s="3">
        <v>555592.61</v>
      </c>
      <c r="P7" s="3">
        <v>617604.41</v>
      </c>
      <c r="Q7" s="3">
        <v>453071</v>
      </c>
      <c r="R7" s="3">
        <v>405936</v>
      </c>
    </row>
    <row r="8" spans="1:18" ht="12.75">
      <c r="A8" s="3"/>
      <c r="B8" s="3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226000</v>
      </c>
      <c r="R8" s="3">
        <v>296210.82</v>
      </c>
    </row>
    <row r="9" spans="1:18" s="16" customFormat="1" ht="12.75">
      <c r="A9" s="12" t="s">
        <v>14</v>
      </c>
      <c r="B9" s="9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50000</v>
      </c>
      <c r="I9" s="9">
        <v>328992.77</v>
      </c>
      <c r="J9" s="9">
        <v>100000</v>
      </c>
      <c r="K9" s="9">
        <v>140000</v>
      </c>
      <c r="L9" s="9">
        <v>222068.98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18" ht="12.75">
      <c r="A10" s="3"/>
      <c r="B10" s="9" t="s">
        <v>18</v>
      </c>
      <c r="C10" s="9">
        <v>453795.28</v>
      </c>
      <c r="D10" s="9">
        <v>569204.68</v>
      </c>
      <c r="E10" s="9">
        <f aca="true" t="shared" si="1" ref="E10:P10">SUM(E11:E15)</f>
        <v>469644.96</v>
      </c>
      <c r="F10" s="9">
        <f t="shared" si="1"/>
        <v>851535.89</v>
      </c>
      <c r="G10" s="9">
        <f t="shared" si="1"/>
        <v>913382.46</v>
      </c>
      <c r="H10" s="9">
        <f t="shared" si="1"/>
        <v>781684.28</v>
      </c>
      <c r="I10" s="9">
        <f t="shared" si="1"/>
        <v>749074.8300000001</v>
      </c>
      <c r="J10" s="9">
        <f t="shared" si="1"/>
        <v>752128.33</v>
      </c>
      <c r="K10" s="9">
        <f t="shared" si="1"/>
        <v>963925.29</v>
      </c>
      <c r="L10" s="9">
        <f t="shared" si="1"/>
        <v>825049.75</v>
      </c>
      <c r="M10" s="9">
        <f t="shared" si="1"/>
        <v>770465.39</v>
      </c>
      <c r="N10" s="9">
        <f t="shared" si="1"/>
        <v>698504.29</v>
      </c>
      <c r="O10" s="9">
        <f t="shared" si="1"/>
        <v>515464.36</v>
      </c>
      <c r="P10" s="9">
        <f t="shared" si="1"/>
        <v>417958.47</v>
      </c>
      <c r="Q10" s="9">
        <f>SUM(Q11:Q16)</f>
        <v>932340.85</v>
      </c>
      <c r="R10" s="9">
        <f>SUM(R11:R16)</f>
        <v>1097440.32</v>
      </c>
    </row>
    <row r="11" spans="1:18" ht="12.75">
      <c r="A11" s="3"/>
      <c r="B11" s="3" t="s">
        <v>20</v>
      </c>
      <c r="C11" s="3">
        <v>188623.81</v>
      </c>
      <c r="D11" s="3">
        <v>355204.68</v>
      </c>
      <c r="E11" s="3">
        <v>190860.2</v>
      </c>
      <c r="F11" s="3">
        <v>571802.72</v>
      </c>
      <c r="G11" s="3">
        <v>913382.46</v>
      </c>
      <c r="H11" s="3">
        <v>781684.28</v>
      </c>
      <c r="I11" s="3">
        <v>328953.21</v>
      </c>
      <c r="J11" s="3">
        <v>552128.33</v>
      </c>
      <c r="K11" s="3">
        <v>623925.29</v>
      </c>
      <c r="L11" s="3">
        <v>709778.51</v>
      </c>
      <c r="M11" s="3">
        <v>569507.54</v>
      </c>
      <c r="N11" s="3">
        <v>478504.29</v>
      </c>
      <c r="O11" s="3">
        <v>391288.46</v>
      </c>
      <c r="P11" s="3">
        <v>310166.18</v>
      </c>
      <c r="Q11" s="3">
        <v>600000</v>
      </c>
      <c r="R11" s="3">
        <v>500000</v>
      </c>
    </row>
    <row r="12" spans="1:18" ht="12.75">
      <c r="A12" s="3"/>
      <c r="B12" s="3" t="s">
        <v>21</v>
      </c>
      <c r="C12" s="3">
        <v>92500</v>
      </c>
      <c r="D12" s="3">
        <v>44000</v>
      </c>
      <c r="E12" s="3">
        <v>47000</v>
      </c>
      <c r="F12" s="3">
        <v>30000</v>
      </c>
      <c r="G12" s="3">
        <v>0</v>
      </c>
      <c r="H12" s="3">
        <v>0</v>
      </c>
      <c r="I12" s="3">
        <v>0</v>
      </c>
      <c r="J12" s="3">
        <v>0</v>
      </c>
      <c r="K12" s="3">
        <v>140000</v>
      </c>
      <c r="L12" s="3">
        <v>15271.24</v>
      </c>
      <c r="M12" s="3">
        <v>70000</v>
      </c>
      <c r="N12" s="3">
        <v>70000</v>
      </c>
      <c r="O12" s="3">
        <v>0</v>
      </c>
      <c r="P12" s="3">
        <v>0</v>
      </c>
      <c r="Q12" s="3">
        <v>0</v>
      </c>
      <c r="R12" s="3">
        <v>220000</v>
      </c>
    </row>
    <row r="13" spans="1:18" ht="12.75">
      <c r="A13" s="3"/>
      <c r="B13" s="3" t="s">
        <v>22</v>
      </c>
      <c r="C13" s="3">
        <v>7326.99</v>
      </c>
      <c r="D13" s="3">
        <v>20000</v>
      </c>
      <c r="E13" s="3">
        <v>70000</v>
      </c>
      <c r="F13" s="3">
        <v>37948.41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5"/>
      <c r="B14" s="3" t="s">
        <v>23</v>
      </c>
      <c r="C14" s="3">
        <v>165344.48</v>
      </c>
      <c r="D14" s="3">
        <v>150000</v>
      </c>
      <c r="E14" s="3">
        <v>161784.76</v>
      </c>
      <c r="F14" s="3">
        <v>211784.76</v>
      </c>
      <c r="G14" s="3">
        <v>0</v>
      </c>
      <c r="H14" s="3">
        <v>0</v>
      </c>
      <c r="I14" s="3">
        <v>420121.62</v>
      </c>
      <c r="J14" s="3">
        <v>200000</v>
      </c>
      <c r="K14" s="3">
        <v>200000</v>
      </c>
      <c r="L14" s="3">
        <v>100000</v>
      </c>
      <c r="M14" s="3">
        <v>130957.85</v>
      </c>
      <c r="N14" s="3">
        <v>150000</v>
      </c>
      <c r="O14" s="3">
        <v>124175.9</v>
      </c>
      <c r="P14" s="3">
        <v>107792.29</v>
      </c>
      <c r="Q14" s="3">
        <v>106340.85</v>
      </c>
      <c r="R14" s="3">
        <v>152440.32</v>
      </c>
    </row>
    <row r="15" spans="1:18" ht="12.75">
      <c r="A15" s="9"/>
      <c r="B15" s="3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2.75">
      <c r="A16" s="9"/>
      <c r="B16" s="3" t="s">
        <v>25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226000</v>
      </c>
      <c r="R16" s="3">
        <v>225000</v>
      </c>
    </row>
    <row r="17" spans="1:18" s="15" customFormat="1" ht="12.75">
      <c r="A17" s="13"/>
      <c r="B17" s="13" t="s">
        <v>1</v>
      </c>
      <c r="C17" s="14">
        <v>2004</v>
      </c>
      <c r="D17" s="14">
        <v>2005</v>
      </c>
      <c r="E17" s="14">
        <v>2006</v>
      </c>
      <c r="F17" s="14">
        <v>2007</v>
      </c>
      <c r="G17" s="14">
        <v>2008</v>
      </c>
      <c r="H17" s="14">
        <v>2009</v>
      </c>
      <c r="I17" s="14">
        <v>2010</v>
      </c>
      <c r="J17" s="14">
        <v>2011</v>
      </c>
      <c r="K17" s="14">
        <v>2012</v>
      </c>
      <c r="L17" s="14">
        <v>2013</v>
      </c>
      <c r="M17" s="14">
        <v>2014</v>
      </c>
      <c r="N17" s="14">
        <v>2015</v>
      </c>
      <c r="O17" s="14">
        <v>2016</v>
      </c>
      <c r="P17" s="14">
        <v>2017</v>
      </c>
      <c r="Q17" s="14">
        <v>2018</v>
      </c>
      <c r="R17" s="14">
        <v>2019</v>
      </c>
    </row>
    <row r="18" spans="1:18" ht="12.75">
      <c r="A18" s="12" t="s">
        <v>15</v>
      </c>
      <c r="B18" s="9" t="s">
        <v>9</v>
      </c>
      <c r="C18" s="9">
        <f aca="true" t="shared" si="2" ref="C18:P18">SUM(C19:C23)</f>
        <v>4823899.44</v>
      </c>
      <c r="D18" s="9">
        <f t="shared" si="2"/>
        <v>5054915.6</v>
      </c>
      <c r="E18" s="9">
        <f t="shared" si="2"/>
        <v>5525901.050000001</v>
      </c>
      <c r="F18" s="9">
        <f t="shared" si="2"/>
        <v>6049432.369999999</v>
      </c>
      <c r="G18" s="9">
        <f t="shared" si="2"/>
        <v>5864232.819999999</v>
      </c>
      <c r="H18" s="9">
        <f t="shared" si="2"/>
        <v>4781936.73</v>
      </c>
      <c r="I18" s="9">
        <f t="shared" si="2"/>
        <v>5508138.33</v>
      </c>
      <c r="J18" s="9">
        <f t="shared" si="2"/>
        <v>6193664.89</v>
      </c>
      <c r="K18" s="9">
        <f t="shared" si="2"/>
        <v>6506136.8</v>
      </c>
      <c r="L18" s="9">
        <f t="shared" si="2"/>
        <v>6594470.3100000005</v>
      </c>
      <c r="M18" s="9">
        <f t="shared" si="2"/>
        <v>6244432.680000001</v>
      </c>
      <c r="N18" s="9">
        <f t="shared" si="2"/>
        <v>7170686.56</v>
      </c>
      <c r="O18" s="9">
        <f t="shared" si="2"/>
        <v>7566664.250000001</v>
      </c>
      <c r="P18" s="9">
        <f t="shared" si="2"/>
        <v>8105588.14</v>
      </c>
      <c r="Q18" s="9">
        <f>SUM(Q19:Q24)</f>
        <v>10116252.95</v>
      </c>
      <c r="R18" s="9">
        <f>SUM(R19:R24)</f>
        <v>10096331.509999998</v>
      </c>
    </row>
    <row r="19" spans="1:18" ht="12.75">
      <c r="A19" s="3"/>
      <c r="B19" s="3" t="s">
        <v>19</v>
      </c>
      <c r="C19" s="3">
        <v>1752467.73</v>
      </c>
      <c r="D19" s="3">
        <v>1753138.69</v>
      </c>
      <c r="E19" s="3">
        <v>1753863.16</v>
      </c>
      <c r="F19" s="3">
        <v>1754634.15</v>
      </c>
      <c r="G19" s="3">
        <v>1745923.58</v>
      </c>
      <c r="H19" s="3">
        <v>1742930.27</v>
      </c>
      <c r="I19" s="3">
        <v>1742930.27</v>
      </c>
      <c r="J19" s="3">
        <v>1742930.27</v>
      </c>
      <c r="K19" s="3">
        <v>1742930.27</v>
      </c>
      <c r="L19" s="3">
        <v>1742930.27</v>
      </c>
      <c r="M19" s="3">
        <v>1742930.27</v>
      </c>
      <c r="N19" s="3">
        <v>1742930.27</v>
      </c>
      <c r="O19" s="3">
        <v>1742930.27</v>
      </c>
      <c r="P19" s="3">
        <v>1742930.27</v>
      </c>
      <c r="Q19" s="3">
        <v>1692800</v>
      </c>
      <c r="R19" s="3">
        <v>1515199.79</v>
      </c>
    </row>
    <row r="20" spans="1:18" ht="12.75">
      <c r="A20" s="3"/>
      <c r="B20" s="3" t="s">
        <v>10</v>
      </c>
      <c r="C20" s="3">
        <v>1649353.98</v>
      </c>
      <c r="D20" s="3">
        <v>1715738.85</v>
      </c>
      <c r="E20" s="3">
        <v>1780332.45</v>
      </c>
      <c r="F20" s="3">
        <v>1840606.61</v>
      </c>
      <c r="G20" s="3">
        <v>1857038.26</v>
      </c>
      <c r="H20" s="3">
        <v>1868950.01</v>
      </c>
      <c r="I20" s="3">
        <v>1924179.36</v>
      </c>
      <c r="J20" s="3">
        <v>1979831.13</v>
      </c>
      <c r="K20" s="3">
        <v>2038812.5</v>
      </c>
      <c r="L20" s="3">
        <v>2099096.49</v>
      </c>
      <c r="M20" s="3">
        <v>2160606.89</v>
      </c>
      <c r="N20" s="3">
        <v>2220535.67</v>
      </c>
      <c r="O20" s="3">
        <v>2279402.47</v>
      </c>
      <c r="P20" s="3">
        <v>2332221</v>
      </c>
      <c r="Q20" s="3">
        <v>2382206.42</v>
      </c>
      <c r="R20" s="3">
        <v>2427245.9</v>
      </c>
    </row>
    <row r="21" spans="1:18" ht="12.75">
      <c r="A21" s="3"/>
      <c r="B21" s="3" t="s">
        <v>11</v>
      </c>
      <c r="C21" s="3">
        <v>243299.42</v>
      </c>
      <c r="D21" s="3">
        <v>343299.42</v>
      </c>
      <c r="E21" s="3">
        <v>343299.42</v>
      </c>
      <c r="F21" s="3">
        <v>343299.42</v>
      </c>
      <c r="G21" s="3">
        <v>362900.71</v>
      </c>
      <c r="H21" s="3">
        <v>183163.03</v>
      </c>
      <c r="I21" s="3">
        <v>283163.03</v>
      </c>
      <c r="J21" s="3">
        <v>453163.03</v>
      </c>
      <c r="K21" s="3">
        <v>453163.03</v>
      </c>
      <c r="L21" s="3">
        <v>453163.03</v>
      </c>
      <c r="M21" s="3">
        <v>453163.03</v>
      </c>
      <c r="N21" s="3">
        <v>453163.03</v>
      </c>
      <c r="O21" s="3">
        <v>453163.03</v>
      </c>
      <c r="P21" s="3">
        <v>453163.03</v>
      </c>
      <c r="Q21" s="3">
        <v>453163.03</v>
      </c>
      <c r="R21" s="3">
        <v>453163.03</v>
      </c>
    </row>
    <row r="22" spans="1:18" ht="12.75">
      <c r="A22" s="3"/>
      <c r="B22" s="3" t="s">
        <v>12</v>
      </c>
      <c r="C22" s="3">
        <v>616393.74</v>
      </c>
      <c r="D22" s="3">
        <v>795365.97</v>
      </c>
      <c r="E22" s="3">
        <v>963920.71</v>
      </c>
      <c r="F22" s="3">
        <v>1112532.72</v>
      </c>
      <c r="G22" s="3">
        <v>1145953.47</v>
      </c>
      <c r="H22" s="3">
        <v>157034.47</v>
      </c>
      <c r="I22" s="3">
        <v>336984.47</v>
      </c>
      <c r="J22" s="3">
        <v>536984.47</v>
      </c>
      <c r="K22" s="3">
        <v>667348.87</v>
      </c>
      <c r="L22" s="3">
        <v>760678</v>
      </c>
      <c r="M22" s="3">
        <v>255398.42</v>
      </c>
      <c r="N22" s="3">
        <v>650484.89</v>
      </c>
      <c r="O22" s="3">
        <v>841725.15</v>
      </c>
      <c r="P22" s="3">
        <v>1183961.33</v>
      </c>
      <c r="Q22" s="3">
        <v>1161910.74</v>
      </c>
      <c r="R22" s="3">
        <v>719621.35</v>
      </c>
    </row>
    <row r="23" spans="1:18" ht="12.75">
      <c r="A23" s="3"/>
      <c r="B23" s="3" t="s">
        <v>13</v>
      </c>
      <c r="C23" s="3">
        <v>562384.57</v>
      </c>
      <c r="D23" s="3">
        <v>447372.67</v>
      </c>
      <c r="E23" s="3">
        <v>684485.31</v>
      </c>
      <c r="F23" s="3">
        <v>998359.47</v>
      </c>
      <c r="G23" s="3">
        <v>752416.8</v>
      </c>
      <c r="H23" s="3">
        <v>829858.95</v>
      </c>
      <c r="I23" s="3">
        <v>1220881.2</v>
      </c>
      <c r="J23" s="3">
        <v>1480755.99</v>
      </c>
      <c r="K23" s="3">
        <v>1603882.13</v>
      </c>
      <c r="L23" s="3">
        <v>1538602.52</v>
      </c>
      <c r="M23" s="3">
        <v>1632334.07</v>
      </c>
      <c r="N23" s="3">
        <v>2103572.7</v>
      </c>
      <c r="O23" s="3">
        <v>2249443.33</v>
      </c>
      <c r="P23" s="3">
        <v>2393312.51</v>
      </c>
      <c r="Q23" s="3">
        <v>2694751.76</v>
      </c>
      <c r="R23" s="3">
        <v>2912094.4</v>
      </c>
    </row>
    <row r="24" spans="1:18" ht="12.75">
      <c r="A24" s="3"/>
      <c r="B24" s="3" t="s">
        <v>17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1731421</v>
      </c>
      <c r="R24" s="3">
        <v>2069007.04</v>
      </c>
    </row>
    <row r="25" spans="1:18" ht="12.75">
      <c r="A25" s="12" t="s">
        <v>14</v>
      </c>
      <c r="B25" s="9" t="s">
        <v>16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115000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1161.54</v>
      </c>
      <c r="R25" s="9">
        <v>0</v>
      </c>
    </row>
    <row r="26" spans="1:18" ht="12.75">
      <c r="A26" s="3"/>
      <c r="B26" s="9" t="s">
        <v>18</v>
      </c>
      <c r="C26" s="9">
        <f aca="true" t="shared" si="3" ref="C26:P26">SUM(C27:C31)</f>
        <v>580000</v>
      </c>
      <c r="D26" s="9">
        <f t="shared" si="3"/>
        <v>880000</v>
      </c>
      <c r="E26" s="9">
        <f t="shared" si="3"/>
        <v>1243047.76</v>
      </c>
      <c r="F26" s="9">
        <f t="shared" si="3"/>
        <v>1330000</v>
      </c>
      <c r="G26" s="9">
        <f t="shared" si="3"/>
        <v>1650511.2</v>
      </c>
      <c r="H26" s="9">
        <f t="shared" si="3"/>
        <v>1898027.01</v>
      </c>
      <c r="I26" s="9">
        <f t="shared" si="3"/>
        <v>1781477.8199999998</v>
      </c>
      <c r="J26" s="9">
        <f t="shared" si="3"/>
        <v>2356040.63</v>
      </c>
      <c r="K26" s="9">
        <f t="shared" si="3"/>
        <v>1865294.99</v>
      </c>
      <c r="L26" s="9">
        <f t="shared" si="3"/>
        <v>1625000</v>
      </c>
      <c r="M26" s="9">
        <f t="shared" si="3"/>
        <v>1852000</v>
      </c>
      <c r="N26" s="9">
        <f t="shared" si="3"/>
        <v>2218000</v>
      </c>
      <c r="O26" s="9">
        <f t="shared" si="3"/>
        <v>1680000</v>
      </c>
      <c r="P26" s="9">
        <f t="shared" si="3"/>
        <v>1970000</v>
      </c>
      <c r="Q26" s="9">
        <f>SUM(Q27:Q32)</f>
        <v>4322093.640000001</v>
      </c>
      <c r="R26" s="9">
        <f>SUM(R27:R32)</f>
        <v>4543000</v>
      </c>
    </row>
    <row r="27" spans="1:18" ht="12.75">
      <c r="A27" s="3"/>
      <c r="B27" s="3" t="s">
        <v>20</v>
      </c>
      <c r="C27" s="3">
        <v>580000</v>
      </c>
      <c r="D27" s="3">
        <v>580000</v>
      </c>
      <c r="E27" s="3">
        <v>663047.76</v>
      </c>
      <c r="F27" s="3">
        <v>980000</v>
      </c>
      <c r="G27" s="3">
        <v>1185511.2</v>
      </c>
      <c r="H27" s="3">
        <v>1822222.66</v>
      </c>
      <c r="I27" s="3">
        <v>1074282.17</v>
      </c>
      <c r="J27" s="3">
        <v>1636040.63</v>
      </c>
      <c r="K27" s="3">
        <v>1602294.99</v>
      </c>
      <c r="L27" s="3">
        <v>1300000</v>
      </c>
      <c r="M27" s="3">
        <v>1300000</v>
      </c>
      <c r="N27" s="3">
        <v>1300000</v>
      </c>
      <c r="O27" s="3">
        <v>1300000</v>
      </c>
      <c r="P27" s="3">
        <v>1300000</v>
      </c>
      <c r="Q27" s="3">
        <v>1300000</v>
      </c>
      <c r="R27" s="3">
        <v>1300000</v>
      </c>
    </row>
    <row r="28" spans="1:18" ht="12.75">
      <c r="A28" s="3"/>
      <c r="B28" s="3" t="s">
        <v>21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377676.64</v>
      </c>
      <c r="R28" s="3">
        <v>385000</v>
      </c>
    </row>
    <row r="29" spans="1:18" ht="12.75">
      <c r="A29" s="3"/>
      <c r="B29" s="3" t="s">
        <v>22</v>
      </c>
      <c r="C29" s="3">
        <v>0</v>
      </c>
      <c r="D29" s="3">
        <v>100000</v>
      </c>
      <c r="E29" s="3">
        <v>0</v>
      </c>
      <c r="F29" s="3">
        <v>0</v>
      </c>
      <c r="G29" s="3">
        <v>250000</v>
      </c>
      <c r="H29" s="3">
        <v>0</v>
      </c>
      <c r="I29" s="3">
        <v>100000</v>
      </c>
      <c r="J29" s="3">
        <v>170000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2.75">
      <c r="A30" s="5"/>
      <c r="B30" s="3" t="s">
        <v>23</v>
      </c>
      <c r="C30" s="3">
        <v>0</v>
      </c>
      <c r="D30" s="3">
        <v>200000</v>
      </c>
      <c r="E30" s="3">
        <v>200000</v>
      </c>
      <c r="F30" s="3">
        <v>200000</v>
      </c>
      <c r="G30" s="3">
        <v>200000</v>
      </c>
      <c r="H30" s="3">
        <v>0</v>
      </c>
      <c r="I30" s="3">
        <v>200000</v>
      </c>
      <c r="J30" s="3">
        <v>200000</v>
      </c>
      <c r="K30" s="3">
        <v>200000</v>
      </c>
      <c r="L30" s="3">
        <v>300000</v>
      </c>
      <c r="M30" s="3">
        <v>500000</v>
      </c>
      <c r="N30" s="3">
        <v>400000</v>
      </c>
      <c r="O30" s="3">
        <v>200000</v>
      </c>
      <c r="P30" s="3">
        <v>400000</v>
      </c>
      <c r="Q30" s="3">
        <v>480000</v>
      </c>
      <c r="R30" s="3">
        <v>800000</v>
      </c>
    </row>
    <row r="31" spans="1:18" ht="12.75">
      <c r="A31" s="9"/>
      <c r="B31" s="3" t="s">
        <v>24</v>
      </c>
      <c r="C31" s="3">
        <v>0</v>
      </c>
      <c r="D31" s="3">
        <v>0</v>
      </c>
      <c r="E31" s="3">
        <v>380000</v>
      </c>
      <c r="F31" s="3">
        <v>150000</v>
      </c>
      <c r="G31" s="3">
        <v>15000</v>
      </c>
      <c r="H31" s="3">
        <v>75804.35</v>
      </c>
      <c r="I31" s="3">
        <v>407195.65</v>
      </c>
      <c r="J31" s="3">
        <v>350000</v>
      </c>
      <c r="K31" s="3">
        <v>63000</v>
      </c>
      <c r="L31" s="3">
        <v>25000</v>
      </c>
      <c r="M31" s="3">
        <v>52000</v>
      </c>
      <c r="N31" s="3">
        <v>518000</v>
      </c>
      <c r="O31" s="3">
        <v>180000</v>
      </c>
      <c r="P31" s="3">
        <v>270000</v>
      </c>
      <c r="Q31" s="3">
        <v>432996</v>
      </c>
      <c r="R31" s="3">
        <v>327000</v>
      </c>
    </row>
    <row r="32" spans="1:18" ht="12.75">
      <c r="A32" s="9"/>
      <c r="B32" s="3" t="s">
        <v>25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1731421</v>
      </c>
      <c r="R32" s="3">
        <v>1731000</v>
      </c>
    </row>
    <row r="33" spans="1:18" s="15" customFormat="1" ht="12.75">
      <c r="A33" s="13"/>
      <c r="B33" s="13" t="s">
        <v>2</v>
      </c>
      <c r="C33" s="14">
        <v>2004</v>
      </c>
      <c r="D33" s="14">
        <v>2005</v>
      </c>
      <c r="E33" s="14">
        <v>2006</v>
      </c>
      <c r="F33" s="14">
        <v>2007</v>
      </c>
      <c r="G33" s="14">
        <v>2008</v>
      </c>
      <c r="H33" s="14">
        <v>2009</v>
      </c>
      <c r="I33" s="14">
        <v>2010</v>
      </c>
      <c r="J33" s="14">
        <v>2011</v>
      </c>
      <c r="K33" s="14">
        <v>2012</v>
      </c>
      <c r="L33" s="14">
        <v>2013</v>
      </c>
      <c r="M33" s="14">
        <v>2014</v>
      </c>
      <c r="N33" s="14">
        <v>2015</v>
      </c>
      <c r="O33" s="14">
        <v>2016</v>
      </c>
      <c r="P33" s="14">
        <v>2017</v>
      </c>
      <c r="Q33" s="14">
        <v>2018</v>
      </c>
      <c r="R33" s="14">
        <v>2019</v>
      </c>
    </row>
    <row r="34" spans="1:18" ht="12.75">
      <c r="A34" s="12" t="s">
        <v>15</v>
      </c>
      <c r="B34" s="9" t="s">
        <v>9</v>
      </c>
      <c r="C34" s="9">
        <f aca="true" t="shared" si="4" ref="C34:P34">SUM(C35:C39)</f>
        <v>12883745.879999999</v>
      </c>
      <c r="D34" s="9">
        <f t="shared" si="4"/>
        <v>13189727.879999999</v>
      </c>
      <c r="E34" s="9">
        <f t="shared" si="4"/>
        <v>14598518</v>
      </c>
      <c r="F34" s="9">
        <f t="shared" si="4"/>
        <v>16846776.81</v>
      </c>
      <c r="G34" s="9">
        <f t="shared" si="4"/>
        <v>19224047.689999998</v>
      </c>
      <c r="H34" s="9">
        <f t="shared" si="4"/>
        <v>16850130.619999997</v>
      </c>
      <c r="I34" s="9">
        <f t="shared" si="4"/>
        <v>17950257.93</v>
      </c>
      <c r="J34" s="9">
        <f t="shared" si="4"/>
        <v>20579549.14</v>
      </c>
      <c r="K34" s="9">
        <f t="shared" si="4"/>
        <v>21594795.81</v>
      </c>
      <c r="L34" s="9">
        <f t="shared" si="4"/>
        <v>24097624.44</v>
      </c>
      <c r="M34" s="9">
        <f t="shared" si="4"/>
        <v>22106476.08</v>
      </c>
      <c r="N34" s="9">
        <f t="shared" si="4"/>
        <v>23997565.49</v>
      </c>
      <c r="O34" s="9">
        <f t="shared" si="4"/>
        <v>29200597.29</v>
      </c>
      <c r="P34" s="9">
        <f t="shared" si="4"/>
        <v>33143947.799999997</v>
      </c>
      <c r="Q34" s="9">
        <f>SUM(Q35:Q40)</f>
        <v>39687043.75</v>
      </c>
      <c r="R34" s="9">
        <f>SUM(R35:R40)</f>
        <v>40865464.58</v>
      </c>
    </row>
    <row r="35" spans="1:18" ht="12.75">
      <c r="A35" s="3"/>
      <c r="B35" s="3" t="s">
        <v>19</v>
      </c>
      <c r="C35" s="3">
        <v>3391283.23</v>
      </c>
      <c r="D35" s="3">
        <v>3580649.95</v>
      </c>
      <c r="E35" s="3">
        <v>3663358.25</v>
      </c>
      <c r="F35" s="3">
        <v>3808447.57</v>
      </c>
      <c r="G35" s="3">
        <v>4012163.81</v>
      </c>
      <c r="H35" s="3">
        <v>4127173.88</v>
      </c>
      <c r="I35" s="3">
        <v>4293727.63</v>
      </c>
      <c r="J35" s="3">
        <v>4401981.88</v>
      </c>
      <c r="K35" s="3">
        <v>4613559.12</v>
      </c>
      <c r="L35" s="3">
        <v>4908019.88</v>
      </c>
      <c r="M35" s="3">
        <v>4992708.54</v>
      </c>
      <c r="N35" s="3">
        <v>5270768.55</v>
      </c>
      <c r="O35" s="3">
        <v>5128846.76</v>
      </c>
      <c r="P35" s="3">
        <v>5427079.81</v>
      </c>
      <c r="Q35" s="3">
        <v>5548457.49</v>
      </c>
      <c r="R35" s="3">
        <v>5596761.57</v>
      </c>
    </row>
    <row r="36" spans="1:18" ht="12.75">
      <c r="A36" s="3"/>
      <c r="B36" s="3" t="s">
        <v>10</v>
      </c>
      <c r="C36" s="3">
        <v>3717421.64</v>
      </c>
      <c r="D36" s="3">
        <v>3594264.42</v>
      </c>
      <c r="E36" s="3">
        <v>3968514.59</v>
      </c>
      <c r="F36" s="3">
        <v>5279032.14</v>
      </c>
      <c r="G36" s="3">
        <v>7333353.89</v>
      </c>
      <c r="H36" s="3">
        <v>5842011.75</v>
      </c>
      <c r="I36" s="3">
        <v>5785502.48</v>
      </c>
      <c r="J36" s="3">
        <v>7400401.95</v>
      </c>
      <c r="K36" s="3">
        <v>7400347.58</v>
      </c>
      <c r="L36" s="3">
        <v>7787631.83</v>
      </c>
      <c r="M36" s="3">
        <v>7872200.17</v>
      </c>
      <c r="N36" s="3">
        <v>7653212.58</v>
      </c>
      <c r="O36" s="3">
        <v>10000000</v>
      </c>
      <c r="P36" s="3">
        <v>10815747</v>
      </c>
      <c r="Q36" s="3">
        <v>10884138.86</v>
      </c>
      <c r="R36" s="3">
        <v>11132340.88</v>
      </c>
    </row>
    <row r="37" spans="1:18" ht="12.75">
      <c r="A37" s="3"/>
      <c r="B37" s="3" t="s">
        <v>11</v>
      </c>
      <c r="C37" s="3">
        <v>454148.46</v>
      </c>
      <c r="D37" s="3">
        <v>350816.23</v>
      </c>
      <c r="E37" s="3">
        <v>351700.95</v>
      </c>
      <c r="F37" s="3">
        <v>374869.64</v>
      </c>
      <c r="G37" s="3">
        <v>322243.62</v>
      </c>
      <c r="H37" s="3">
        <v>389734.21</v>
      </c>
      <c r="I37" s="3">
        <v>399327.36</v>
      </c>
      <c r="J37" s="3">
        <v>399327.36</v>
      </c>
      <c r="K37" s="3">
        <v>399327.36</v>
      </c>
      <c r="L37" s="3">
        <v>208922.65</v>
      </c>
      <c r="M37" s="3">
        <v>206020.34</v>
      </c>
      <c r="N37" s="3">
        <v>114427.23</v>
      </c>
      <c r="O37" s="3">
        <v>1086946.93</v>
      </c>
      <c r="P37" s="3">
        <v>1951312.78</v>
      </c>
      <c r="Q37" s="3">
        <v>2474172.39</v>
      </c>
      <c r="R37" s="3">
        <v>2479985.17</v>
      </c>
    </row>
    <row r="38" spans="1:18" ht="12.75">
      <c r="A38" s="3"/>
      <c r="B38" s="3" t="s">
        <v>12</v>
      </c>
      <c r="C38" s="3">
        <v>962436.76</v>
      </c>
      <c r="D38" s="3">
        <v>1362436.76</v>
      </c>
      <c r="E38" s="3">
        <v>1679729.14</v>
      </c>
      <c r="F38" s="3">
        <v>2096077.77</v>
      </c>
      <c r="G38" s="3">
        <v>1912567.67</v>
      </c>
      <c r="H38" s="3">
        <v>512103.68</v>
      </c>
      <c r="I38" s="3">
        <v>1202202.48</v>
      </c>
      <c r="J38" s="3">
        <v>1752202.48</v>
      </c>
      <c r="K38" s="3">
        <v>2370060.93</v>
      </c>
      <c r="L38" s="3">
        <v>3538886.29</v>
      </c>
      <c r="M38" s="3">
        <v>819670.52</v>
      </c>
      <c r="N38" s="3">
        <v>1612733.52</v>
      </c>
      <c r="O38" s="3">
        <v>2454046.79</v>
      </c>
      <c r="P38" s="3">
        <v>3350815.02</v>
      </c>
      <c r="Q38" s="3">
        <v>3931855.47</v>
      </c>
      <c r="R38" s="3">
        <v>1593858.52</v>
      </c>
    </row>
    <row r="39" spans="1:18" ht="12.75">
      <c r="A39" s="3"/>
      <c r="B39" s="3" t="s">
        <v>13</v>
      </c>
      <c r="C39" s="3">
        <v>4358455.79</v>
      </c>
      <c r="D39" s="3">
        <v>4301560.52</v>
      </c>
      <c r="E39" s="3">
        <v>4935215.07</v>
      </c>
      <c r="F39" s="3">
        <v>5288349.69</v>
      </c>
      <c r="G39" s="3">
        <v>5643718.7</v>
      </c>
      <c r="H39" s="3">
        <v>5979107.1</v>
      </c>
      <c r="I39" s="3">
        <v>6269497.98</v>
      </c>
      <c r="J39" s="3">
        <v>6625635.47</v>
      </c>
      <c r="K39" s="3">
        <v>6811500.82</v>
      </c>
      <c r="L39" s="3">
        <v>7654163.79</v>
      </c>
      <c r="M39" s="3">
        <v>8215876.51</v>
      </c>
      <c r="N39" s="3">
        <v>9346423.61</v>
      </c>
      <c r="O39" s="3">
        <v>10530756.81</v>
      </c>
      <c r="P39" s="3">
        <v>11598993.19</v>
      </c>
      <c r="Q39" s="3">
        <v>12093419.54</v>
      </c>
      <c r="R39" s="3">
        <v>13059050.78</v>
      </c>
    </row>
    <row r="40" spans="1:18" ht="12.75">
      <c r="A40" s="3"/>
      <c r="B40" s="3" t="s">
        <v>17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4755000</v>
      </c>
      <c r="R40" s="3">
        <v>7003467.66</v>
      </c>
    </row>
    <row r="41" spans="1:18" ht="12.75">
      <c r="A41" s="12" t="s">
        <v>14</v>
      </c>
      <c r="B41" s="9" t="s">
        <v>16</v>
      </c>
      <c r="C41" s="9">
        <v>341500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365500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ht="12.75">
      <c r="A42" s="3"/>
      <c r="B42" s="9" t="s">
        <v>18</v>
      </c>
      <c r="C42" s="9">
        <f aca="true" t="shared" si="5" ref="C42:P42">SUM(C43:C47)</f>
        <v>3681294.3499999996</v>
      </c>
      <c r="D42" s="9">
        <f t="shared" si="5"/>
        <v>3348968.7800000003</v>
      </c>
      <c r="E42" s="9">
        <f t="shared" si="5"/>
        <v>3719017.64</v>
      </c>
      <c r="F42" s="9">
        <f t="shared" si="5"/>
        <v>5044443.18</v>
      </c>
      <c r="G42" s="9">
        <f t="shared" si="5"/>
        <v>7208447.46</v>
      </c>
      <c r="H42" s="9">
        <f t="shared" si="5"/>
        <v>6113148.23</v>
      </c>
      <c r="I42" s="9">
        <f t="shared" si="5"/>
        <v>5068391.49</v>
      </c>
      <c r="J42" s="9">
        <f t="shared" si="5"/>
        <v>5889870.99</v>
      </c>
      <c r="K42" s="9">
        <f t="shared" si="5"/>
        <v>5615495.5600000005</v>
      </c>
      <c r="L42" s="9">
        <f t="shared" si="5"/>
        <v>6261803.57</v>
      </c>
      <c r="M42" s="9">
        <f t="shared" si="5"/>
        <v>4423806.4799999995</v>
      </c>
      <c r="N42" s="9">
        <f t="shared" si="5"/>
        <v>4968234.59</v>
      </c>
      <c r="O42" s="9">
        <f t="shared" si="5"/>
        <v>9301631.93</v>
      </c>
      <c r="P42" s="9">
        <f t="shared" si="5"/>
        <v>6526419.78</v>
      </c>
      <c r="Q42" s="9">
        <f>SUM(Q43:Q48)</f>
        <v>10864728.57</v>
      </c>
      <c r="R42" s="9">
        <f>SUM(R43:R48)</f>
        <v>11033801.06</v>
      </c>
    </row>
    <row r="43" spans="1:18" ht="12.75">
      <c r="A43" s="3"/>
      <c r="B43" s="3" t="s">
        <v>20</v>
      </c>
      <c r="C43" s="3">
        <v>1527000</v>
      </c>
      <c r="D43" s="3">
        <v>1527000</v>
      </c>
      <c r="E43" s="3">
        <v>1804213.47</v>
      </c>
      <c r="F43" s="3">
        <v>2800000</v>
      </c>
      <c r="G43" s="3">
        <v>5000000</v>
      </c>
      <c r="H43" s="3">
        <v>3950000</v>
      </c>
      <c r="I43" s="3">
        <v>3000000</v>
      </c>
      <c r="J43" s="3">
        <v>4000000</v>
      </c>
      <c r="K43" s="3">
        <v>3433000</v>
      </c>
      <c r="L43" s="3">
        <v>2700000</v>
      </c>
      <c r="M43" s="3">
        <v>2500000</v>
      </c>
      <c r="N43" s="3">
        <v>2200000</v>
      </c>
      <c r="O43" s="3">
        <v>4305363.47</v>
      </c>
      <c r="P43" s="3">
        <v>2200000</v>
      </c>
      <c r="Q43" s="3">
        <v>2200000</v>
      </c>
      <c r="R43" s="3">
        <v>2700000</v>
      </c>
    </row>
    <row r="44" spans="1:18" ht="12.75">
      <c r="A44" s="3"/>
      <c r="B44" s="3" t="s">
        <v>21</v>
      </c>
      <c r="C44" s="3">
        <v>248611.72</v>
      </c>
      <c r="D44" s="3">
        <v>311894.04</v>
      </c>
      <c r="E44" s="3">
        <v>116117.44</v>
      </c>
      <c r="F44" s="3">
        <v>514924.22</v>
      </c>
      <c r="G44" s="3">
        <v>599726.37</v>
      </c>
      <c r="H44" s="3">
        <v>115010.07</v>
      </c>
      <c r="I44" s="3">
        <v>166553.75</v>
      </c>
      <c r="J44" s="3">
        <v>133766.7</v>
      </c>
      <c r="K44" s="3">
        <v>331712.07</v>
      </c>
      <c r="L44" s="3">
        <v>294460.76</v>
      </c>
      <c r="M44" s="3">
        <v>109224.76</v>
      </c>
      <c r="N44" s="3">
        <v>278060.01</v>
      </c>
      <c r="O44" s="3">
        <v>251242.96</v>
      </c>
      <c r="P44" s="3">
        <v>357844.28</v>
      </c>
      <c r="Q44" s="3">
        <v>145195.96</v>
      </c>
      <c r="R44" s="3">
        <v>538128.25</v>
      </c>
    </row>
    <row r="45" spans="1:18" ht="12.75">
      <c r="A45" s="3"/>
      <c r="B45" s="3" t="s">
        <v>22</v>
      </c>
      <c r="C45" s="3">
        <v>0</v>
      </c>
      <c r="D45" s="3">
        <v>0</v>
      </c>
      <c r="E45" s="3">
        <v>100000</v>
      </c>
      <c r="F45" s="3">
        <v>150000</v>
      </c>
      <c r="G45" s="3">
        <v>108721.09</v>
      </c>
      <c r="H45" s="3">
        <v>387661.84</v>
      </c>
      <c r="I45" s="3">
        <v>135000</v>
      </c>
      <c r="J45" s="3">
        <v>0</v>
      </c>
      <c r="K45" s="3">
        <v>0</v>
      </c>
      <c r="L45" s="3">
        <v>0</v>
      </c>
      <c r="M45" s="3">
        <v>50000</v>
      </c>
      <c r="N45" s="3">
        <v>0</v>
      </c>
      <c r="O45" s="3">
        <v>1000000</v>
      </c>
      <c r="P45" s="3">
        <v>1000000</v>
      </c>
      <c r="Q45" s="3">
        <v>800000</v>
      </c>
      <c r="R45" s="3">
        <v>500000</v>
      </c>
    </row>
    <row r="46" spans="1:18" ht="12.75">
      <c r="A46" s="5"/>
      <c r="B46" s="3" t="s">
        <v>23</v>
      </c>
      <c r="C46" s="3">
        <v>200000</v>
      </c>
      <c r="D46" s="3">
        <v>400000</v>
      </c>
      <c r="E46" s="3">
        <v>400000</v>
      </c>
      <c r="F46" s="3">
        <v>500000</v>
      </c>
      <c r="G46" s="3">
        <v>400000</v>
      </c>
      <c r="H46" s="3">
        <v>511063.13</v>
      </c>
      <c r="I46" s="3">
        <v>700000</v>
      </c>
      <c r="J46" s="3">
        <v>550000</v>
      </c>
      <c r="K46" s="3">
        <v>800000</v>
      </c>
      <c r="L46" s="3">
        <v>1615500</v>
      </c>
      <c r="M46" s="3">
        <v>600000</v>
      </c>
      <c r="N46" s="3">
        <v>800000</v>
      </c>
      <c r="O46" s="3">
        <v>1000000</v>
      </c>
      <c r="P46" s="3">
        <v>1000000</v>
      </c>
      <c r="Q46" s="3">
        <v>1200000</v>
      </c>
      <c r="R46" s="3">
        <v>800000</v>
      </c>
    </row>
    <row r="47" spans="1:18" ht="12.75">
      <c r="A47" s="9"/>
      <c r="B47" s="3" t="s">
        <v>24</v>
      </c>
      <c r="C47" s="3">
        <v>1705682.63</v>
      </c>
      <c r="D47" s="3">
        <v>1110074.74</v>
      </c>
      <c r="E47" s="3">
        <v>1298686.73</v>
      </c>
      <c r="F47" s="3">
        <v>1079518.96</v>
      </c>
      <c r="G47" s="3">
        <v>1100000</v>
      </c>
      <c r="H47" s="3">
        <v>1149413.19</v>
      </c>
      <c r="I47" s="3">
        <v>1066837.74</v>
      </c>
      <c r="J47" s="3">
        <v>1206104.29</v>
      </c>
      <c r="K47" s="3">
        <v>1050783.49</v>
      </c>
      <c r="L47" s="3">
        <v>1651842.81</v>
      </c>
      <c r="M47" s="3">
        <v>1164581.72</v>
      </c>
      <c r="N47" s="3">
        <f>SUM(557927.91+345398.14+432485.72+180283.24+174079.57)</f>
        <v>1690174.58</v>
      </c>
      <c r="O47" s="3">
        <v>2745025.5</v>
      </c>
      <c r="P47" s="3">
        <v>1968575.5</v>
      </c>
      <c r="Q47" s="3">
        <v>1764532.61</v>
      </c>
      <c r="R47" s="3">
        <v>1750625.81</v>
      </c>
    </row>
    <row r="48" spans="1:18" ht="12.75">
      <c r="A48" s="9"/>
      <c r="B48" s="3" t="s">
        <v>25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4755000</v>
      </c>
      <c r="R48" s="3">
        <v>4745047</v>
      </c>
    </row>
    <row r="49" spans="1:18" s="15" customFormat="1" ht="12.75">
      <c r="A49" s="13"/>
      <c r="B49" s="13" t="s">
        <v>3</v>
      </c>
      <c r="C49" s="14">
        <v>2004</v>
      </c>
      <c r="D49" s="14">
        <v>2005</v>
      </c>
      <c r="E49" s="14">
        <v>2006</v>
      </c>
      <c r="F49" s="14">
        <v>2007</v>
      </c>
      <c r="G49" s="14">
        <v>2008</v>
      </c>
      <c r="H49" s="14">
        <v>2009</v>
      </c>
      <c r="I49" s="14">
        <v>2010</v>
      </c>
      <c r="J49" s="14">
        <v>2011</v>
      </c>
      <c r="K49" s="14">
        <v>2012</v>
      </c>
      <c r="L49" s="14">
        <v>2013</v>
      </c>
      <c r="M49" s="14">
        <v>2014</v>
      </c>
      <c r="N49" s="14">
        <v>2015</v>
      </c>
      <c r="O49" s="14">
        <v>2016</v>
      </c>
      <c r="P49" s="14">
        <v>2017</v>
      </c>
      <c r="Q49" s="14">
        <v>2018</v>
      </c>
      <c r="R49" s="14">
        <v>2019</v>
      </c>
    </row>
    <row r="50" spans="1:18" ht="12.75">
      <c r="A50" s="12" t="s">
        <v>15</v>
      </c>
      <c r="B50" s="9" t="s">
        <v>9</v>
      </c>
      <c r="C50" s="9">
        <f aca="true" t="shared" si="6" ref="C50:P50">SUM(C51:C55)</f>
        <v>17206061.729999997</v>
      </c>
      <c r="D50" s="9">
        <f t="shared" si="6"/>
        <v>16695485.46</v>
      </c>
      <c r="E50" s="9">
        <f t="shared" si="6"/>
        <v>16305160.310000002</v>
      </c>
      <c r="F50" s="9">
        <f t="shared" si="6"/>
        <v>18537135.71</v>
      </c>
      <c r="G50" s="9">
        <f t="shared" si="6"/>
        <v>19281688.400000002</v>
      </c>
      <c r="H50" s="9">
        <f t="shared" si="6"/>
        <v>18772847.990000002</v>
      </c>
      <c r="I50" s="9">
        <f t="shared" si="6"/>
        <v>20847233.29</v>
      </c>
      <c r="J50" s="9">
        <f t="shared" si="6"/>
        <v>26667000</v>
      </c>
      <c r="K50" s="9">
        <f t="shared" si="6"/>
        <v>27791241.58</v>
      </c>
      <c r="L50" s="9">
        <f t="shared" si="6"/>
        <v>24260323.43</v>
      </c>
      <c r="M50" s="9">
        <f t="shared" si="6"/>
        <v>21830907.020000003</v>
      </c>
      <c r="N50" s="9">
        <f t="shared" si="6"/>
        <v>23590019.15</v>
      </c>
      <c r="O50" s="9">
        <f t="shared" si="6"/>
        <v>23226653.1</v>
      </c>
      <c r="P50" s="9">
        <f t="shared" si="6"/>
        <v>25357284.68</v>
      </c>
      <c r="Q50" s="9">
        <f>SUM(Q51:Q56)</f>
        <v>32453009.049999997</v>
      </c>
      <c r="R50" s="9">
        <f>SUM(R51:R56)</f>
        <v>36519746.72</v>
      </c>
    </row>
    <row r="51" spans="1:18" ht="12.75">
      <c r="A51" s="3"/>
      <c r="B51" s="3" t="s">
        <v>19</v>
      </c>
      <c r="C51" s="3">
        <v>1311732.84</v>
      </c>
      <c r="D51" s="3">
        <v>1270624.75</v>
      </c>
      <c r="E51" s="3">
        <v>1377940.55</v>
      </c>
      <c r="F51" s="3">
        <v>1344819.2</v>
      </c>
      <c r="G51" s="3">
        <v>1462875.75</v>
      </c>
      <c r="H51" s="3">
        <v>1644799.8</v>
      </c>
      <c r="I51" s="3">
        <v>1831000</v>
      </c>
      <c r="J51" s="3">
        <v>2222000</v>
      </c>
      <c r="K51" s="3">
        <v>2607000</v>
      </c>
      <c r="L51" s="3">
        <v>2901000</v>
      </c>
      <c r="M51" s="3">
        <v>3017990</v>
      </c>
      <c r="N51" s="3">
        <v>3279000</v>
      </c>
      <c r="O51" s="3">
        <v>3244000</v>
      </c>
      <c r="P51" s="3">
        <v>3362000</v>
      </c>
      <c r="Q51" s="3">
        <v>3362000</v>
      </c>
      <c r="R51" s="3">
        <v>3770000</v>
      </c>
    </row>
    <row r="52" spans="1:18" ht="12.75">
      <c r="A52" s="3"/>
      <c r="B52" s="3" t="s">
        <v>10</v>
      </c>
      <c r="C52" s="3">
        <v>7147132.23</v>
      </c>
      <c r="D52" s="3">
        <v>7180275.14</v>
      </c>
      <c r="E52" s="3">
        <v>7670262.49</v>
      </c>
      <c r="F52" s="3">
        <v>8757011.88</v>
      </c>
      <c r="G52" s="3">
        <v>8837493.31</v>
      </c>
      <c r="H52" s="3">
        <v>9628982.32</v>
      </c>
      <c r="I52" s="3">
        <v>10121000</v>
      </c>
      <c r="J52" s="3">
        <v>10121000</v>
      </c>
      <c r="K52" s="3">
        <v>10247000</v>
      </c>
      <c r="L52" s="3">
        <v>10248000</v>
      </c>
      <c r="M52" s="3">
        <v>10248000</v>
      </c>
      <c r="N52" s="3">
        <v>11414356.61</v>
      </c>
      <c r="O52" s="3">
        <v>11288000</v>
      </c>
      <c r="P52" s="3">
        <v>11796000</v>
      </c>
      <c r="Q52" s="3">
        <v>12607020.4</v>
      </c>
      <c r="R52" s="3">
        <v>14000493.94</v>
      </c>
    </row>
    <row r="53" spans="1:18" ht="12.75">
      <c r="A53" s="3"/>
      <c r="B53" s="3" t="s">
        <v>11</v>
      </c>
      <c r="C53" s="3">
        <v>1976759.7</v>
      </c>
      <c r="D53" s="3">
        <v>1465034.67</v>
      </c>
      <c r="E53" s="3">
        <v>567609.88</v>
      </c>
      <c r="F53" s="3">
        <v>1004787.41</v>
      </c>
      <c r="G53" s="3">
        <v>949755.38</v>
      </c>
      <c r="H53" s="3">
        <v>1243002.55</v>
      </c>
      <c r="I53" s="3">
        <v>1227000</v>
      </c>
      <c r="J53" s="3">
        <v>1879000</v>
      </c>
      <c r="K53" s="3">
        <v>2252545.14</v>
      </c>
      <c r="L53" s="3">
        <v>500000</v>
      </c>
      <c r="M53" s="3">
        <v>434548.63</v>
      </c>
      <c r="N53" s="3">
        <v>357493.9</v>
      </c>
      <c r="O53" s="3">
        <v>0</v>
      </c>
      <c r="P53" s="3">
        <v>0</v>
      </c>
      <c r="Q53" s="3">
        <v>0</v>
      </c>
      <c r="R53" s="3">
        <v>0</v>
      </c>
    </row>
    <row r="54" spans="1:18" ht="12.75">
      <c r="A54" s="3"/>
      <c r="B54" s="3" t="s">
        <v>12</v>
      </c>
      <c r="C54" s="3">
        <v>1534938.19</v>
      </c>
      <c r="D54" s="3">
        <v>1734938.19</v>
      </c>
      <c r="E54" s="3">
        <v>1934938.19</v>
      </c>
      <c r="F54" s="3">
        <v>2334784.19</v>
      </c>
      <c r="G54" s="3">
        <v>2555420.17</v>
      </c>
      <c r="H54" s="3">
        <v>726010.22</v>
      </c>
      <c r="I54" s="3">
        <v>1126010.22</v>
      </c>
      <c r="J54" s="3">
        <v>1621000</v>
      </c>
      <c r="K54" s="3">
        <v>2221000</v>
      </c>
      <c r="L54" s="3">
        <v>2792744.35</v>
      </c>
      <c r="M54" s="3">
        <v>740648.22</v>
      </c>
      <c r="N54" s="3">
        <v>1240648.22</v>
      </c>
      <c r="O54" s="3">
        <v>1740648.22</v>
      </c>
      <c r="P54" s="3">
        <v>2540648.22</v>
      </c>
      <c r="Q54" s="3">
        <v>3197808.82</v>
      </c>
      <c r="R54" s="3">
        <v>823455.2</v>
      </c>
    </row>
    <row r="55" spans="1:18" ht="12.75">
      <c r="A55" s="3"/>
      <c r="B55" s="3" t="s">
        <v>13</v>
      </c>
      <c r="C55" s="3">
        <v>5235498.77</v>
      </c>
      <c r="D55" s="3">
        <v>5044612.71</v>
      </c>
      <c r="E55" s="3">
        <v>4754409.2</v>
      </c>
      <c r="F55" s="3">
        <v>5095733.03</v>
      </c>
      <c r="G55" s="3">
        <v>5476143.79</v>
      </c>
      <c r="H55" s="3">
        <v>5530053.1</v>
      </c>
      <c r="I55" s="3">
        <v>6542223.07</v>
      </c>
      <c r="J55" s="3">
        <v>10824000</v>
      </c>
      <c r="K55" s="3">
        <v>10463696.44</v>
      </c>
      <c r="L55" s="3">
        <v>7818579.08</v>
      </c>
      <c r="M55" s="3">
        <v>7389720.17</v>
      </c>
      <c r="N55" s="3">
        <v>7298520.42</v>
      </c>
      <c r="O55" s="3">
        <v>6954004.88</v>
      </c>
      <c r="P55" s="3">
        <v>7658636.46</v>
      </c>
      <c r="Q55" s="3">
        <v>7536179.83</v>
      </c>
      <c r="R55" s="3">
        <v>8029648.12</v>
      </c>
    </row>
    <row r="56" spans="1:18" ht="12.75">
      <c r="A56" s="3"/>
      <c r="B56" s="3" t="s">
        <v>17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5750000</v>
      </c>
      <c r="R56" s="3">
        <v>9896149.46</v>
      </c>
    </row>
    <row r="57" spans="1:18" ht="12.75">
      <c r="A57" s="12" t="s">
        <v>14</v>
      </c>
      <c r="B57" s="9" t="s">
        <v>16</v>
      </c>
      <c r="C57" s="9">
        <v>1828.36</v>
      </c>
      <c r="D57" s="9">
        <v>0</v>
      </c>
      <c r="E57" s="9">
        <v>0</v>
      </c>
      <c r="F57" s="9">
        <v>0</v>
      </c>
      <c r="G57" s="9">
        <v>460000</v>
      </c>
      <c r="H57" s="9">
        <v>0</v>
      </c>
      <c r="I57" s="9">
        <v>0</v>
      </c>
      <c r="J57" s="9">
        <v>27327.17</v>
      </c>
      <c r="K57" s="9">
        <v>0</v>
      </c>
      <c r="L57" s="9">
        <v>1711199.13</v>
      </c>
      <c r="M57" s="9">
        <v>3492.68</v>
      </c>
      <c r="N57" s="9">
        <v>21000</v>
      </c>
      <c r="O57" s="9">
        <v>942733.49</v>
      </c>
      <c r="P57" s="9">
        <v>26964.07</v>
      </c>
      <c r="Q57" s="9">
        <v>517774.07</v>
      </c>
      <c r="R57" s="9">
        <v>76412.08</v>
      </c>
    </row>
    <row r="58" spans="1:18" ht="12.75">
      <c r="A58" s="3"/>
      <c r="B58" s="9" t="s">
        <v>18</v>
      </c>
      <c r="C58" s="9">
        <f aca="true" t="shared" si="7" ref="C58:P58">SUM(C59:C63)</f>
        <v>2782074.15</v>
      </c>
      <c r="D58" s="9">
        <f t="shared" si="7"/>
        <v>1677862.86</v>
      </c>
      <c r="E58" s="9">
        <f t="shared" si="7"/>
        <v>3616760.56</v>
      </c>
      <c r="F58" s="9">
        <f t="shared" si="7"/>
        <v>4104251.38</v>
      </c>
      <c r="G58" s="9">
        <f t="shared" si="7"/>
        <v>4698813.3</v>
      </c>
      <c r="H58" s="9">
        <f t="shared" si="7"/>
        <v>3897579.24</v>
      </c>
      <c r="I58" s="9">
        <f t="shared" si="7"/>
        <v>6059028.87</v>
      </c>
      <c r="J58" s="9">
        <f t="shared" si="7"/>
        <v>7079209.73</v>
      </c>
      <c r="K58" s="9">
        <f t="shared" si="7"/>
        <v>4689446.65</v>
      </c>
      <c r="L58" s="9">
        <f t="shared" si="7"/>
        <v>3892394.61</v>
      </c>
      <c r="M58" s="9">
        <f t="shared" si="7"/>
        <v>1939891.3699999999</v>
      </c>
      <c r="N58" s="9">
        <f t="shared" si="7"/>
        <v>5792138.04</v>
      </c>
      <c r="O58" s="9">
        <f t="shared" si="7"/>
        <v>4220730.89</v>
      </c>
      <c r="P58" s="9">
        <f t="shared" si="7"/>
        <v>5789017.34</v>
      </c>
      <c r="Q58" s="9">
        <f>SUM(Q59:Q64)</f>
        <v>11120790</v>
      </c>
      <c r="R58" s="9">
        <f>SUM(R59:R64)</f>
        <v>14413914.440000001</v>
      </c>
    </row>
    <row r="59" spans="1:18" ht="12.75">
      <c r="A59" s="3"/>
      <c r="B59" s="3" t="s">
        <v>20</v>
      </c>
      <c r="C59" s="3">
        <v>1385105.15</v>
      </c>
      <c r="D59" s="3">
        <v>1000000</v>
      </c>
      <c r="E59" s="3">
        <v>1904962.13</v>
      </c>
      <c r="F59" s="3">
        <v>2000000</v>
      </c>
      <c r="G59" s="3">
        <v>2500000</v>
      </c>
      <c r="H59" s="3">
        <v>2000000</v>
      </c>
      <c r="I59" s="3">
        <v>492017.68</v>
      </c>
      <c r="J59" s="3">
        <v>0</v>
      </c>
      <c r="K59" s="3">
        <v>126000</v>
      </c>
      <c r="L59" s="3">
        <v>1000</v>
      </c>
      <c r="M59" s="3">
        <v>0</v>
      </c>
      <c r="N59" s="3">
        <v>3879082.17</v>
      </c>
      <c r="O59" s="3">
        <v>3393893.86</v>
      </c>
      <c r="P59" s="3">
        <v>4199574.07</v>
      </c>
      <c r="Q59" s="3">
        <v>4000000</v>
      </c>
      <c r="R59" s="3">
        <v>6548337.29</v>
      </c>
    </row>
    <row r="60" spans="1:18" ht="12.75">
      <c r="A60" s="3"/>
      <c r="B60" s="3" t="s">
        <v>21</v>
      </c>
      <c r="C60" s="3">
        <v>100000</v>
      </c>
      <c r="D60" s="3">
        <v>150000</v>
      </c>
      <c r="E60" s="3">
        <v>180000</v>
      </c>
      <c r="F60" s="3">
        <v>160000</v>
      </c>
      <c r="G60" s="3">
        <v>181000</v>
      </c>
      <c r="H60" s="3">
        <v>344000</v>
      </c>
      <c r="I60" s="3">
        <v>459941.78</v>
      </c>
      <c r="J60" s="3">
        <v>578755.54</v>
      </c>
      <c r="K60" s="3">
        <v>763446.65</v>
      </c>
      <c r="L60" s="3">
        <v>591394.61</v>
      </c>
      <c r="M60" s="3">
        <v>199176.73</v>
      </c>
      <c r="N60" s="3">
        <v>423055.87</v>
      </c>
      <c r="O60" s="3">
        <v>160158.03</v>
      </c>
      <c r="P60" s="3">
        <v>235633.27</v>
      </c>
      <c r="Q60" s="3">
        <v>0</v>
      </c>
      <c r="R60" s="3">
        <v>1010777.15</v>
      </c>
    </row>
    <row r="61" spans="1:18" ht="12.75">
      <c r="A61" s="3"/>
      <c r="B61" s="3" t="s">
        <v>22</v>
      </c>
      <c r="C61" s="3">
        <v>200000</v>
      </c>
      <c r="D61" s="3">
        <v>300000</v>
      </c>
      <c r="E61" s="3">
        <v>400000</v>
      </c>
      <c r="F61" s="3">
        <v>1000000</v>
      </c>
      <c r="G61" s="3">
        <v>700000</v>
      </c>
      <c r="H61" s="3">
        <v>800000</v>
      </c>
      <c r="I61" s="3">
        <v>999454.77</v>
      </c>
      <c r="J61" s="3">
        <v>800146.41</v>
      </c>
      <c r="K61" s="3">
        <v>500000</v>
      </c>
      <c r="L61" s="3">
        <v>0</v>
      </c>
      <c r="M61" s="3">
        <v>0</v>
      </c>
      <c r="N61" s="3">
        <v>107000</v>
      </c>
      <c r="O61" s="3">
        <v>0</v>
      </c>
      <c r="P61" s="3">
        <v>0</v>
      </c>
      <c r="Q61" s="3">
        <v>0</v>
      </c>
      <c r="R61" s="3">
        <v>0</v>
      </c>
    </row>
    <row r="62" spans="1:18" ht="12.75">
      <c r="A62" s="5"/>
      <c r="B62" s="3" t="s">
        <v>23</v>
      </c>
      <c r="C62" s="3">
        <v>200000</v>
      </c>
      <c r="D62" s="3">
        <v>200000</v>
      </c>
      <c r="E62" s="3">
        <v>200000</v>
      </c>
      <c r="F62" s="3">
        <v>400000</v>
      </c>
      <c r="G62" s="3">
        <v>400000</v>
      </c>
      <c r="H62" s="3">
        <v>300000</v>
      </c>
      <c r="I62" s="3">
        <v>400000</v>
      </c>
      <c r="J62" s="3">
        <v>499981.3</v>
      </c>
      <c r="K62" s="3">
        <v>600000</v>
      </c>
      <c r="L62" s="3">
        <v>800000</v>
      </c>
      <c r="M62" s="3">
        <v>400000</v>
      </c>
      <c r="N62" s="3">
        <v>500000</v>
      </c>
      <c r="O62" s="3">
        <v>500000</v>
      </c>
      <c r="P62" s="3">
        <v>800000</v>
      </c>
      <c r="Q62" s="3">
        <v>890000</v>
      </c>
      <c r="R62" s="3">
        <v>790000</v>
      </c>
    </row>
    <row r="63" spans="1:18" ht="12.75">
      <c r="A63" s="9"/>
      <c r="B63" s="3" t="s">
        <v>24</v>
      </c>
      <c r="C63" s="3">
        <v>896969</v>
      </c>
      <c r="D63" s="3">
        <v>27862.86</v>
      </c>
      <c r="E63" s="3">
        <v>931798.43</v>
      </c>
      <c r="F63" s="3">
        <v>544251.38</v>
      </c>
      <c r="G63" s="3">
        <v>917813.3</v>
      </c>
      <c r="H63" s="3">
        <v>453579.24</v>
      </c>
      <c r="I63" s="3">
        <v>3707614.64</v>
      </c>
      <c r="J63" s="3">
        <v>5200326.48</v>
      </c>
      <c r="K63" s="3">
        <v>2700000</v>
      </c>
      <c r="L63" s="3">
        <v>2500000</v>
      </c>
      <c r="M63" s="3">
        <v>1340714.64</v>
      </c>
      <c r="N63" s="3">
        <v>883000</v>
      </c>
      <c r="O63" s="3">
        <v>166679</v>
      </c>
      <c r="P63" s="3">
        <v>553810</v>
      </c>
      <c r="Q63" s="3">
        <v>480790</v>
      </c>
      <c r="R63" s="3">
        <v>298800</v>
      </c>
    </row>
    <row r="64" spans="1:18" ht="12.75">
      <c r="A64" s="9"/>
      <c r="B64" s="3" t="s">
        <v>25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5750000</v>
      </c>
      <c r="R64" s="3">
        <v>5766000</v>
      </c>
    </row>
    <row r="65" spans="1:18" ht="12.75">
      <c r="A65" s="9"/>
      <c r="B65" s="9" t="s">
        <v>26</v>
      </c>
      <c r="C65" s="9">
        <v>357000</v>
      </c>
      <c r="D65" s="9">
        <v>350000</v>
      </c>
      <c r="E65" s="9">
        <v>350000</v>
      </c>
      <c r="F65" s="9">
        <v>270000</v>
      </c>
      <c r="G65" s="9">
        <v>300000</v>
      </c>
      <c r="H65" s="9">
        <v>200000</v>
      </c>
      <c r="I65" s="9">
        <v>300000</v>
      </c>
      <c r="J65" s="9">
        <v>300000</v>
      </c>
      <c r="K65" s="9">
        <v>300000</v>
      </c>
      <c r="L65" s="9">
        <v>0</v>
      </c>
      <c r="M65" s="9">
        <v>0</v>
      </c>
      <c r="N65" s="10">
        <v>0</v>
      </c>
      <c r="O65" s="9">
        <v>0</v>
      </c>
      <c r="P65" s="9">
        <v>0</v>
      </c>
      <c r="Q65" s="9">
        <v>0</v>
      </c>
      <c r="R65" s="9">
        <v>0</v>
      </c>
    </row>
    <row r="66" spans="1:18" s="15" customFormat="1" ht="12.75">
      <c r="A66" s="13"/>
      <c r="B66" s="13" t="s">
        <v>4</v>
      </c>
      <c r="C66" s="14">
        <v>2004</v>
      </c>
      <c r="D66" s="14">
        <v>2005</v>
      </c>
      <c r="E66" s="14">
        <v>2006</v>
      </c>
      <c r="F66" s="14">
        <v>2007</v>
      </c>
      <c r="G66" s="14">
        <v>2008</v>
      </c>
      <c r="H66" s="14">
        <v>2009</v>
      </c>
      <c r="I66" s="14">
        <v>2010</v>
      </c>
      <c r="J66" s="14">
        <v>2011</v>
      </c>
      <c r="K66" s="14">
        <v>2012</v>
      </c>
      <c r="L66" s="14">
        <v>2013</v>
      </c>
      <c r="M66" s="14">
        <v>2014</v>
      </c>
      <c r="N66" s="14">
        <v>2015</v>
      </c>
      <c r="O66" s="14">
        <v>2016</v>
      </c>
      <c r="P66" s="14">
        <v>2017</v>
      </c>
      <c r="Q66" s="14">
        <v>2018</v>
      </c>
      <c r="R66" s="14">
        <v>2019</v>
      </c>
    </row>
    <row r="67" spans="1:18" ht="12.75">
      <c r="A67" s="12" t="s">
        <v>15</v>
      </c>
      <c r="B67" s="9" t="s">
        <v>9</v>
      </c>
      <c r="C67" s="9">
        <f aca="true" t="shared" si="8" ref="C67:P67">SUM(C68:C72)</f>
        <v>7420153.359999999</v>
      </c>
      <c r="D67" s="9">
        <f t="shared" si="8"/>
        <v>7697861.039999999</v>
      </c>
      <c r="E67" s="9">
        <f t="shared" si="8"/>
        <v>7994091.13</v>
      </c>
      <c r="F67" s="9">
        <f t="shared" si="8"/>
        <v>8402556.42</v>
      </c>
      <c r="G67" s="9">
        <f t="shared" si="8"/>
        <v>8366726.57</v>
      </c>
      <c r="H67" s="9">
        <f t="shared" si="8"/>
        <v>8039838.17</v>
      </c>
      <c r="I67" s="9">
        <f t="shared" si="8"/>
        <v>8882291.739999998</v>
      </c>
      <c r="J67" s="9">
        <f t="shared" si="8"/>
        <v>9102170.120000001</v>
      </c>
      <c r="K67" s="9">
        <f t="shared" si="8"/>
        <v>9346808.620000001</v>
      </c>
      <c r="L67" s="9">
        <f t="shared" si="8"/>
        <v>8603744.29</v>
      </c>
      <c r="M67" s="9">
        <f t="shared" si="8"/>
        <v>8033744.26</v>
      </c>
      <c r="N67" s="9">
        <f t="shared" si="8"/>
        <v>9352583.29</v>
      </c>
      <c r="O67" s="9">
        <f t="shared" si="8"/>
        <v>9918202.69</v>
      </c>
      <c r="P67" s="9">
        <f t="shared" si="8"/>
        <v>10928152.870000001</v>
      </c>
      <c r="Q67" s="9">
        <f>SUM(Q68:Q73)</f>
        <v>11648839.68</v>
      </c>
      <c r="R67" s="9">
        <f>SUM(R68:R73)</f>
        <v>12026313.34</v>
      </c>
    </row>
    <row r="68" spans="1:18" ht="12.75">
      <c r="A68" s="3"/>
      <c r="B68" s="3" t="s">
        <v>19</v>
      </c>
      <c r="C68" s="3">
        <v>872074.01</v>
      </c>
      <c r="D68" s="3">
        <v>872074.01</v>
      </c>
      <c r="E68" s="3">
        <v>872074.01</v>
      </c>
      <c r="F68" s="3">
        <v>978682.07</v>
      </c>
      <c r="G68" s="3">
        <v>964266.46</v>
      </c>
      <c r="H68" s="3">
        <v>1182000</v>
      </c>
      <c r="I68" s="3">
        <v>1196200</v>
      </c>
      <c r="J68" s="3">
        <v>1337000</v>
      </c>
      <c r="K68" s="3">
        <v>1337000</v>
      </c>
      <c r="L68" s="3">
        <v>1615555.09</v>
      </c>
      <c r="M68" s="3">
        <v>1376365.23</v>
      </c>
      <c r="N68" s="3">
        <v>1500000</v>
      </c>
      <c r="O68" s="3">
        <v>1500000</v>
      </c>
      <c r="P68" s="3">
        <v>1500000</v>
      </c>
      <c r="Q68" s="3">
        <v>1545000</v>
      </c>
      <c r="R68" s="3">
        <v>1760000</v>
      </c>
    </row>
    <row r="69" spans="1:18" ht="12.75">
      <c r="A69" s="3"/>
      <c r="B69" s="3" t="s">
        <v>10</v>
      </c>
      <c r="C69" s="3">
        <v>4069000</v>
      </c>
      <c r="D69" s="3">
        <v>4165000</v>
      </c>
      <c r="E69" s="3">
        <v>4222751.04</v>
      </c>
      <c r="F69" s="3">
        <v>4639900</v>
      </c>
      <c r="G69" s="3">
        <v>5015340.8</v>
      </c>
      <c r="H69" s="3">
        <v>4535000</v>
      </c>
      <c r="I69" s="3">
        <v>4785000</v>
      </c>
      <c r="J69" s="3">
        <v>4645000</v>
      </c>
      <c r="K69" s="3">
        <v>4645000</v>
      </c>
      <c r="L69" s="3">
        <v>4600000</v>
      </c>
      <c r="M69" s="3">
        <v>4351050.71</v>
      </c>
      <c r="N69" s="3">
        <v>5170000</v>
      </c>
      <c r="O69" s="3">
        <v>5241448.24</v>
      </c>
      <c r="P69" s="3">
        <v>5500000</v>
      </c>
      <c r="Q69" s="3">
        <v>5500000</v>
      </c>
      <c r="R69" s="3">
        <v>5500000</v>
      </c>
    </row>
    <row r="70" spans="1:18" ht="12.75">
      <c r="A70" s="3"/>
      <c r="B70" s="3" t="s">
        <v>11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3"/>
      <c r="B71" s="3" t="s">
        <v>12</v>
      </c>
      <c r="C71" s="3">
        <v>675000</v>
      </c>
      <c r="D71" s="3">
        <v>774667.38</v>
      </c>
      <c r="E71" s="3">
        <v>974667.38</v>
      </c>
      <c r="F71" s="3">
        <v>772131.78</v>
      </c>
      <c r="G71" s="3">
        <v>50000</v>
      </c>
      <c r="H71" s="3">
        <v>4010.44</v>
      </c>
      <c r="I71" s="3">
        <v>602810.44</v>
      </c>
      <c r="J71" s="3">
        <v>1000000</v>
      </c>
      <c r="K71" s="3">
        <v>1300000</v>
      </c>
      <c r="L71" s="3">
        <v>600000</v>
      </c>
      <c r="M71" s="3">
        <v>600000</v>
      </c>
      <c r="N71" s="3">
        <v>1000000</v>
      </c>
      <c r="O71" s="3">
        <v>1600000</v>
      </c>
      <c r="P71" s="3">
        <v>2200000</v>
      </c>
      <c r="Q71" s="3">
        <v>1847000</v>
      </c>
      <c r="R71" s="3">
        <v>1400000</v>
      </c>
    </row>
    <row r="72" spans="1:18" ht="12.75">
      <c r="A72" s="3"/>
      <c r="B72" s="3" t="s">
        <v>13</v>
      </c>
      <c r="C72" s="3">
        <v>1804079.35</v>
      </c>
      <c r="D72" s="3">
        <v>1886119.65</v>
      </c>
      <c r="E72" s="3">
        <v>1924598.7</v>
      </c>
      <c r="F72" s="3">
        <v>2011842.57</v>
      </c>
      <c r="G72" s="3">
        <v>2337119.31</v>
      </c>
      <c r="H72" s="3">
        <v>2318827.73</v>
      </c>
      <c r="I72" s="3">
        <v>2298281.3</v>
      </c>
      <c r="J72" s="3">
        <v>2120170.12</v>
      </c>
      <c r="K72" s="3">
        <v>2064808.62</v>
      </c>
      <c r="L72" s="3">
        <v>1788189.2</v>
      </c>
      <c r="M72" s="3">
        <v>1706328.32</v>
      </c>
      <c r="N72" s="3">
        <f>(1665210.57+17372.72)</f>
        <v>1682583.29</v>
      </c>
      <c r="O72" s="3">
        <v>1576754.45</v>
      </c>
      <c r="P72" s="3">
        <v>1728152.87</v>
      </c>
      <c r="Q72" s="3">
        <v>1709839.68</v>
      </c>
      <c r="R72" s="3">
        <v>1806211.76</v>
      </c>
    </row>
    <row r="73" spans="1:18" ht="12.75">
      <c r="A73" s="3"/>
      <c r="B73" s="3" t="s">
        <v>17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1047000</v>
      </c>
      <c r="R73" s="3">
        <v>1560101.58</v>
      </c>
    </row>
    <row r="74" spans="1:18" ht="12.75">
      <c r="A74" s="12" t="s">
        <v>14</v>
      </c>
      <c r="B74" s="9" t="s">
        <v>16</v>
      </c>
      <c r="C74" s="9">
        <v>3633.94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56634.25</v>
      </c>
      <c r="J74" s="9">
        <v>22984.01</v>
      </c>
      <c r="K74" s="9">
        <v>0</v>
      </c>
      <c r="L74" s="9">
        <v>0</v>
      </c>
      <c r="M74" s="9">
        <v>0</v>
      </c>
      <c r="N74" s="9">
        <v>0</v>
      </c>
      <c r="O74" s="9">
        <v>10555.49</v>
      </c>
      <c r="P74" s="9">
        <v>0</v>
      </c>
      <c r="Q74" s="9">
        <v>0</v>
      </c>
      <c r="R74" s="9">
        <v>0</v>
      </c>
    </row>
    <row r="75" spans="1:18" ht="12.75">
      <c r="A75" s="3"/>
      <c r="B75" s="9" t="s">
        <v>18</v>
      </c>
      <c r="C75" s="9">
        <f aca="true" t="shared" si="9" ref="C75:P75">SUM(C76:C80)</f>
        <v>657534.01</v>
      </c>
      <c r="D75" s="9">
        <f t="shared" si="9"/>
        <v>315113.2</v>
      </c>
      <c r="E75" s="9">
        <f t="shared" si="9"/>
        <v>1067758.31</v>
      </c>
      <c r="F75" s="9">
        <f t="shared" si="9"/>
        <v>1542279.1099999999</v>
      </c>
      <c r="G75" s="9">
        <f t="shared" si="9"/>
        <v>1156363.28</v>
      </c>
      <c r="H75" s="9">
        <f t="shared" si="9"/>
        <v>1400486.87</v>
      </c>
      <c r="I75" s="9">
        <f t="shared" si="9"/>
        <v>2214497.04</v>
      </c>
      <c r="J75" s="9">
        <f t="shared" si="9"/>
        <v>1638130.9700000002</v>
      </c>
      <c r="K75" s="9">
        <f t="shared" si="9"/>
        <v>1653757.28</v>
      </c>
      <c r="L75" s="9">
        <f t="shared" si="9"/>
        <v>2313471.5700000003</v>
      </c>
      <c r="M75" s="9">
        <f t="shared" si="9"/>
        <v>2579520.0799999996</v>
      </c>
      <c r="N75" s="9">
        <f t="shared" si="9"/>
        <v>3268810.37</v>
      </c>
      <c r="O75" s="9">
        <f t="shared" si="9"/>
        <v>2334397.87</v>
      </c>
      <c r="P75" s="9">
        <f t="shared" si="9"/>
        <v>2831477.57</v>
      </c>
      <c r="Q75" s="9">
        <f>SUM(Q76:Q81)</f>
        <v>4537543.71</v>
      </c>
      <c r="R75" s="9">
        <f>SUM(R76:R81)</f>
        <v>4327275.37</v>
      </c>
    </row>
    <row r="76" spans="1:18" ht="12.75">
      <c r="A76" s="3"/>
      <c r="B76" s="3" t="s">
        <v>20</v>
      </c>
      <c r="C76" s="3">
        <v>290000</v>
      </c>
      <c r="D76" s="3">
        <v>134989.17</v>
      </c>
      <c r="E76" s="3">
        <v>585449.42</v>
      </c>
      <c r="F76" s="3">
        <v>936269.7</v>
      </c>
      <c r="G76" s="3">
        <v>726736.53</v>
      </c>
      <c r="H76" s="3">
        <v>752130.64</v>
      </c>
      <c r="I76" s="3">
        <v>1540339.7</v>
      </c>
      <c r="J76" s="3">
        <v>894143.13</v>
      </c>
      <c r="K76" s="3">
        <v>1001233.52</v>
      </c>
      <c r="L76" s="3">
        <v>1574046.05</v>
      </c>
      <c r="M76" s="3">
        <v>1912974.17</v>
      </c>
      <c r="N76" s="3">
        <v>2320982.93</v>
      </c>
      <c r="O76" s="3">
        <v>1573654.5</v>
      </c>
      <c r="P76" s="3">
        <v>1760874.5</v>
      </c>
      <c r="Q76" s="3">
        <v>2595199.44</v>
      </c>
      <c r="R76" s="3">
        <v>2522545.42</v>
      </c>
    </row>
    <row r="77" spans="1:18" ht="12.75">
      <c r="A77" s="3"/>
      <c r="B77" s="3" t="s">
        <v>21</v>
      </c>
      <c r="C77" s="3">
        <v>91957.84</v>
      </c>
      <c r="D77" s="3">
        <v>0</v>
      </c>
      <c r="E77" s="3">
        <v>237940.08</v>
      </c>
      <c r="F77" s="3">
        <v>536311</v>
      </c>
      <c r="G77" s="3">
        <v>49861.37</v>
      </c>
      <c r="H77" s="3">
        <v>99679.95</v>
      </c>
      <c r="I77" s="3">
        <v>34157.34</v>
      </c>
      <c r="J77" s="3">
        <v>346798.28</v>
      </c>
      <c r="K77" s="3">
        <v>0</v>
      </c>
      <c r="L77" s="3">
        <v>51888.36</v>
      </c>
      <c r="M77" s="3">
        <v>0</v>
      </c>
      <c r="N77" s="3">
        <v>443233.75</v>
      </c>
      <c r="O77" s="3">
        <v>160743.37</v>
      </c>
      <c r="P77" s="3">
        <v>124129.01</v>
      </c>
      <c r="Q77" s="3">
        <v>365664.45</v>
      </c>
      <c r="R77" s="3">
        <v>298487.14</v>
      </c>
    </row>
    <row r="78" spans="1:18" ht="12.75">
      <c r="A78" s="3"/>
      <c r="B78" s="3" t="s">
        <v>22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</row>
    <row r="79" spans="1:18" ht="12.75">
      <c r="A79" s="5"/>
      <c r="B79" s="3" t="s">
        <v>23</v>
      </c>
      <c r="C79" s="3">
        <v>195652.5</v>
      </c>
      <c r="D79" s="3">
        <v>99667.38</v>
      </c>
      <c r="E79" s="3">
        <v>200000</v>
      </c>
      <c r="F79" s="3">
        <v>0</v>
      </c>
      <c r="G79" s="3">
        <v>67894.99</v>
      </c>
      <c r="H79" s="3">
        <v>486692.17</v>
      </c>
      <c r="I79" s="3">
        <v>600000</v>
      </c>
      <c r="J79" s="3">
        <v>397189.56</v>
      </c>
      <c r="K79" s="3">
        <v>615100.01</v>
      </c>
      <c r="L79" s="3">
        <v>600000</v>
      </c>
      <c r="M79" s="3">
        <v>647278.36</v>
      </c>
      <c r="N79" s="3">
        <v>400000</v>
      </c>
      <c r="O79" s="3">
        <v>600000</v>
      </c>
      <c r="P79" s="3">
        <v>800000</v>
      </c>
      <c r="Q79" s="3">
        <v>500145.56</v>
      </c>
      <c r="R79" s="3">
        <v>334896.4</v>
      </c>
    </row>
    <row r="80" spans="1:18" ht="12.75">
      <c r="A80" s="9"/>
      <c r="B80" s="3" t="s">
        <v>24</v>
      </c>
      <c r="C80" s="3">
        <v>79923.67</v>
      </c>
      <c r="D80" s="3">
        <v>80456.65</v>
      </c>
      <c r="E80" s="3">
        <v>44368.81</v>
      </c>
      <c r="F80" s="3">
        <v>69698.41</v>
      </c>
      <c r="G80" s="3">
        <v>311870.39</v>
      </c>
      <c r="H80" s="3">
        <v>61984.11</v>
      </c>
      <c r="I80" s="3">
        <v>40000</v>
      </c>
      <c r="J80" s="3">
        <v>0</v>
      </c>
      <c r="K80" s="3">
        <v>37423.75</v>
      </c>
      <c r="L80" s="3">
        <v>87537.16</v>
      </c>
      <c r="M80" s="3">
        <v>19267.55</v>
      </c>
      <c r="N80" s="3">
        <v>104593.69</v>
      </c>
      <c r="O80" s="3">
        <v>0</v>
      </c>
      <c r="P80" s="3">
        <v>146474.06</v>
      </c>
      <c r="Q80" s="3">
        <v>29534.26</v>
      </c>
      <c r="R80" s="3">
        <v>133346.41</v>
      </c>
    </row>
    <row r="81" spans="1:18" ht="12.75">
      <c r="A81" s="9"/>
      <c r="B81" s="3" t="s">
        <v>25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1047000</v>
      </c>
      <c r="R81" s="3">
        <v>1038000</v>
      </c>
    </row>
    <row r="82" spans="1:18" s="15" customFormat="1" ht="12.75">
      <c r="A82" s="13"/>
      <c r="B82" s="13" t="s">
        <v>5</v>
      </c>
      <c r="C82" s="14">
        <v>2004</v>
      </c>
      <c r="D82" s="14">
        <v>2005</v>
      </c>
      <c r="E82" s="14">
        <v>2006</v>
      </c>
      <c r="F82" s="14">
        <v>2007</v>
      </c>
      <c r="G82" s="14">
        <v>2008</v>
      </c>
      <c r="H82" s="14">
        <v>2009</v>
      </c>
      <c r="I82" s="14">
        <v>2010</v>
      </c>
      <c r="J82" s="14">
        <v>2011</v>
      </c>
      <c r="K82" s="14">
        <v>2012</v>
      </c>
      <c r="L82" s="14">
        <v>2013</v>
      </c>
      <c r="M82" s="14">
        <v>2014</v>
      </c>
      <c r="N82" s="14">
        <v>2015</v>
      </c>
      <c r="O82" s="14">
        <v>2016</v>
      </c>
      <c r="P82" s="14">
        <v>2017</v>
      </c>
      <c r="Q82" s="14">
        <v>2018</v>
      </c>
      <c r="R82" s="14">
        <v>2019</v>
      </c>
    </row>
    <row r="83" spans="1:18" ht="12.75">
      <c r="A83" s="12" t="s">
        <v>15</v>
      </c>
      <c r="B83" s="9" t="s">
        <v>9</v>
      </c>
      <c r="C83" s="9">
        <f aca="true" t="shared" si="10" ref="C83:P83">SUM(C84:C88)</f>
        <v>19815410.919999998</v>
      </c>
      <c r="D83" s="9">
        <f t="shared" si="10"/>
        <v>19153664.48</v>
      </c>
      <c r="E83" s="9">
        <f t="shared" si="10"/>
        <v>19223741.509999998</v>
      </c>
      <c r="F83" s="9">
        <f t="shared" si="10"/>
        <v>20499085.44</v>
      </c>
      <c r="G83" s="9">
        <f t="shared" si="10"/>
        <v>20904618.25</v>
      </c>
      <c r="H83" s="9">
        <f t="shared" si="10"/>
        <v>19660601.82</v>
      </c>
      <c r="I83" s="9">
        <f t="shared" si="10"/>
        <v>21779158.919999998</v>
      </c>
      <c r="J83" s="9">
        <f t="shared" si="10"/>
        <v>23462658.43</v>
      </c>
      <c r="K83" s="9">
        <f t="shared" si="10"/>
        <v>23018596.53</v>
      </c>
      <c r="L83" s="9">
        <f t="shared" si="10"/>
        <v>24323659.55</v>
      </c>
      <c r="M83" s="9">
        <f t="shared" si="10"/>
        <v>24750934.89</v>
      </c>
      <c r="N83" s="9">
        <f t="shared" si="10"/>
        <v>27608006.740000002</v>
      </c>
      <c r="O83" s="9">
        <f t="shared" si="10"/>
        <v>28201605.43</v>
      </c>
      <c r="P83" s="9">
        <f t="shared" si="10"/>
        <v>28530748.51</v>
      </c>
      <c r="Q83" s="9">
        <f>SUM(Q84:Q89)</f>
        <v>28980122.780000005</v>
      </c>
      <c r="R83" s="9">
        <f>SUM(R84:R89)</f>
        <v>34181733.48</v>
      </c>
    </row>
    <row r="84" spans="1:18" ht="12.75">
      <c r="A84" s="3"/>
      <c r="B84" s="3" t="s">
        <v>19</v>
      </c>
      <c r="C84" s="3">
        <v>2386373.27</v>
      </c>
      <c r="D84" s="3">
        <v>2394872.23</v>
      </c>
      <c r="E84" s="3">
        <v>2408393.67</v>
      </c>
      <c r="F84" s="3">
        <v>2646945.83</v>
      </c>
      <c r="G84" s="3">
        <v>2347710.63</v>
      </c>
      <c r="H84" s="3">
        <v>2164630.05</v>
      </c>
      <c r="I84" s="3">
        <v>2142032.06</v>
      </c>
      <c r="J84" s="3">
        <v>2083556.41</v>
      </c>
      <c r="K84" s="3">
        <v>1988777.48</v>
      </c>
      <c r="L84" s="3">
        <v>2037450.46</v>
      </c>
      <c r="M84" s="3">
        <v>2047546.23</v>
      </c>
      <c r="N84" s="3">
        <v>2747546.23</v>
      </c>
      <c r="O84" s="3">
        <v>2726109.17</v>
      </c>
      <c r="P84" s="3">
        <v>2718088.37</v>
      </c>
      <c r="Q84" s="3">
        <v>2485568.56</v>
      </c>
      <c r="R84" s="3">
        <v>2485568.56</v>
      </c>
    </row>
    <row r="85" spans="1:18" ht="12.75">
      <c r="A85" s="3"/>
      <c r="B85" s="3" t="s">
        <v>10</v>
      </c>
      <c r="C85" s="3">
        <v>11992678.02</v>
      </c>
      <c r="D85" s="3">
        <v>11151075.8</v>
      </c>
      <c r="E85" s="3">
        <v>10844276.44</v>
      </c>
      <c r="F85" s="3">
        <v>11179224.59</v>
      </c>
      <c r="G85" s="3">
        <v>11854016.33</v>
      </c>
      <c r="H85" s="3">
        <v>12203451.88</v>
      </c>
      <c r="I85" s="3">
        <v>12629930.45</v>
      </c>
      <c r="J85" s="3">
        <v>12859734.29</v>
      </c>
      <c r="K85" s="3">
        <v>11919633.5</v>
      </c>
      <c r="L85" s="3">
        <v>12912819.71</v>
      </c>
      <c r="M85" s="3">
        <v>13265538.62</v>
      </c>
      <c r="N85" s="3">
        <v>13490416.17</v>
      </c>
      <c r="O85" s="3">
        <v>13736251.62</v>
      </c>
      <c r="P85" s="3">
        <v>13222548.21</v>
      </c>
      <c r="Q85" s="3">
        <v>11036300.89</v>
      </c>
      <c r="R85" s="3">
        <v>11810494.29</v>
      </c>
    </row>
    <row r="86" spans="1:18" ht="12.75">
      <c r="A86" s="3"/>
      <c r="B86" s="3" t="s">
        <v>11</v>
      </c>
      <c r="C86" s="3">
        <v>695731.44</v>
      </c>
      <c r="D86" s="3">
        <v>680133.43</v>
      </c>
      <c r="E86" s="3">
        <v>906050.42</v>
      </c>
      <c r="F86" s="3">
        <v>1115643.07</v>
      </c>
      <c r="G86" s="3">
        <v>1401117.92</v>
      </c>
      <c r="H86" s="3">
        <v>1749571.79</v>
      </c>
      <c r="I86" s="3">
        <v>2595540.48</v>
      </c>
      <c r="J86" s="3">
        <v>3200587.4</v>
      </c>
      <c r="K86" s="3">
        <v>3549871.27</v>
      </c>
      <c r="L86" s="3">
        <v>3769095.52</v>
      </c>
      <c r="M86" s="3">
        <v>3837289.4</v>
      </c>
      <c r="N86" s="3">
        <v>4212932.36</v>
      </c>
      <c r="O86" s="3">
        <v>4544291.07</v>
      </c>
      <c r="P86" s="3">
        <v>5295137.32</v>
      </c>
      <c r="Q86" s="3">
        <v>5239247.57</v>
      </c>
      <c r="R86" s="3">
        <v>5507556.89</v>
      </c>
    </row>
    <row r="87" spans="1:18" ht="12.75">
      <c r="A87" s="3"/>
      <c r="B87" s="3" t="s">
        <v>12</v>
      </c>
      <c r="C87" s="3">
        <v>2548716.32</v>
      </c>
      <c r="D87" s="3">
        <v>2648716.32</v>
      </c>
      <c r="E87" s="3">
        <v>2624596.39</v>
      </c>
      <c r="F87" s="3">
        <v>2602816.47</v>
      </c>
      <c r="G87" s="3">
        <v>2213319.67</v>
      </c>
      <c r="H87" s="3">
        <v>678996.07</v>
      </c>
      <c r="I87" s="3">
        <v>1169514.87</v>
      </c>
      <c r="J87" s="3">
        <v>1669514.87</v>
      </c>
      <c r="K87" s="3">
        <v>2010768.37</v>
      </c>
      <c r="L87" s="3">
        <v>2027763.17</v>
      </c>
      <c r="M87" s="3">
        <v>1257703.92</v>
      </c>
      <c r="N87" s="3">
        <v>1851866.95</v>
      </c>
      <c r="O87" s="3">
        <v>1945277.71</v>
      </c>
      <c r="P87" s="3">
        <v>2065114.2</v>
      </c>
      <c r="Q87" s="3">
        <v>1563175.64</v>
      </c>
      <c r="R87" s="3">
        <v>1100000</v>
      </c>
    </row>
    <row r="88" spans="1:18" ht="12.75">
      <c r="A88" s="3"/>
      <c r="B88" s="3" t="s">
        <v>13</v>
      </c>
      <c r="C88" s="3">
        <v>2191911.87</v>
      </c>
      <c r="D88" s="3">
        <v>2278866.7</v>
      </c>
      <c r="E88" s="3">
        <v>2440424.59</v>
      </c>
      <c r="F88" s="3">
        <v>2954455.48</v>
      </c>
      <c r="G88" s="3">
        <v>3088453.7</v>
      </c>
      <c r="H88" s="3">
        <v>2863952.03</v>
      </c>
      <c r="I88" s="3">
        <v>3242141.06</v>
      </c>
      <c r="J88" s="3">
        <v>3649265.46</v>
      </c>
      <c r="K88" s="3">
        <v>3549545.91</v>
      </c>
      <c r="L88" s="3">
        <v>3576530.69</v>
      </c>
      <c r="M88" s="3">
        <v>4342856.72</v>
      </c>
      <c r="N88" s="3">
        <v>5305245.03</v>
      </c>
      <c r="O88" s="3">
        <v>5249675.86</v>
      </c>
      <c r="P88" s="3">
        <v>5229860.41</v>
      </c>
      <c r="Q88" s="3">
        <v>4355830.12</v>
      </c>
      <c r="R88" s="3">
        <v>4911259.18</v>
      </c>
    </row>
    <row r="89" spans="1:18" ht="12.75">
      <c r="A89" s="3"/>
      <c r="B89" s="3" t="s">
        <v>17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4300000</v>
      </c>
      <c r="R89" s="3">
        <v>8366854.56</v>
      </c>
    </row>
    <row r="90" spans="1:18" ht="12.75">
      <c r="A90" s="12" t="s">
        <v>14</v>
      </c>
      <c r="B90" s="9" t="s">
        <v>16</v>
      </c>
      <c r="C90" s="9">
        <v>0</v>
      </c>
      <c r="D90" s="9">
        <v>0</v>
      </c>
      <c r="E90" s="9">
        <v>0</v>
      </c>
      <c r="F90" s="9">
        <v>0</v>
      </c>
      <c r="G90" s="9">
        <v>116276.53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</row>
    <row r="91" spans="1:18" ht="12.75">
      <c r="A91" s="3"/>
      <c r="B91" s="9" t="s">
        <v>18</v>
      </c>
      <c r="C91" s="9">
        <f aca="true" t="shared" si="11" ref="C91:P91">SUM(C92:C96)</f>
        <v>3952878.41</v>
      </c>
      <c r="D91" s="9">
        <f t="shared" si="11"/>
        <v>3304722.06</v>
      </c>
      <c r="E91" s="9">
        <f t="shared" si="11"/>
        <v>3695152.81</v>
      </c>
      <c r="F91" s="9">
        <f t="shared" si="11"/>
        <v>4899047.64</v>
      </c>
      <c r="G91" s="9">
        <f t="shared" si="11"/>
        <v>6711191.28</v>
      </c>
      <c r="H91" s="9">
        <f t="shared" si="11"/>
        <v>6243514.74</v>
      </c>
      <c r="I91" s="9">
        <f t="shared" si="11"/>
        <v>6466576.16</v>
      </c>
      <c r="J91" s="9">
        <f t="shared" si="11"/>
        <v>6899729.79</v>
      </c>
      <c r="K91" s="9">
        <f t="shared" si="11"/>
        <v>7191776.62</v>
      </c>
      <c r="L91" s="9">
        <f t="shared" si="11"/>
        <v>7792847.77</v>
      </c>
      <c r="M91" s="9">
        <f t="shared" si="11"/>
        <v>8680411.55</v>
      </c>
      <c r="N91" s="9">
        <f t="shared" si="11"/>
        <v>8380643.71</v>
      </c>
      <c r="O91" s="9">
        <f t="shared" si="11"/>
        <v>7066778.21</v>
      </c>
      <c r="P91" s="9">
        <f t="shared" si="11"/>
        <v>6394259.36</v>
      </c>
      <c r="Q91" s="9">
        <f>SUM(Q92:Q97)</f>
        <v>5981342.92</v>
      </c>
      <c r="R91" s="9">
        <f>SUM(R92:R97)</f>
        <v>10749626.9</v>
      </c>
    </row>
    <row r="92" spans="1:18" ht="12.75">
      <c r="A92" s="3"/>
      <c r="B92" s="3" t="s">
        <v>20</v>
      </c>
      <c r="C92" s="3">
        <v>2100000</v>
      </c>
      <c r="D92" s="3">
        <v>2100000</v>
      </c>
      <c r="E92" s="3">
        <v>2600000</v>
      </c>
      <c r="F92" s="3">
        <v>2900000</v>
      </c>
      <c r="G92" s="3">
        <v>4800000</v>
      </c>
      <c r="H92" s="3">
        <v>4250000</v>
      </c>
      <c r="I92" s="3">
        <v>3300000</v>
      </c>
      <c r="J92" s="3">
        <v>3800000</v>
      </c>
      <c r="K92" s="3">
        <v>4700000</v>
      </c>
      <c r="L92" s="3">
        <v>4700000</v>
      </c>
      <c r="M92" s="3">
        <v>4000000</v>
      </c>
      <c r="N92" s="3">
        <v>4200000</v>
      </c>
      <c r="O92" s="3">
        <v>4300000</v>
      </c>
      <c r="P92" s="3">
        <v>3400000</v>
      </c>
      <c r="Q92" s="3">
        <v>150000</v>
      </c>
      <c r="R92" s="3">
        <v>3200000</v>
      </c>
    </row>
    <row r="93" spans="1:18" ht="12.75">
      <c r="A93" s="3"/>
      <c r="B93" s="3" t="s">
        <v>21</v>
      </c>
      <c r="C93" s="3">
        <v>320000</v>
      </c>
      <c r="D93" s="3">
        <v>120000</v>
      </c>
      <c r="E93" s="3">
        <v>100000</v>
      </c>
      <c r="F93" s="3">
        <v>400000</v>
      </c>
      <c r="G93" s="3">
        <v>150000</v>
      </c>
      <c r="H93" s="3">
        <v>150000</v>
      </c>
      <c r="I93" s="3">
        <v>400000</v>
      </c>
      <c r="J93" s="3">
        <v>450000</v>
      </c>
      <c r="K93" s="3">
        <v>350000</v>
      </c>
      <c r="L93" s="3">
        <v>350000</v>
      </c>
      <c r="M93" s="3">
        <v>550000</v>
      </c>
      <c r="N93" s="3">
        <v>700000</v>
      </c>
      <c r="O93" s="3">
        <v>300000</v>
      </c>
      <c r="P93" s="3">
        <v>150000</v>
      </c>
      <c r="Q93" s="3">
        <v>0</v>
      </c>
      <c r="R93" s="3">
        <v>0</v>
      </c>
    </row>
    <row r="94" spans="1:18" ht="12.75">
      <c r="A94" s="3"/>
      <c r="B94" s="3" t="s">
        <v>22</v>
      </c>
      <c r="C94" s="3">
        <v>620000</v>
      </c>
      <c r="D94" s="3">
        <v>440000</v>
      </c>
      <c r="E94" s="3">
        <v>370000</v>
      </c>
      <c r="F94" s="3">
        <v>650000</v>
      </c>
      <c r="G94" s="3">
        <v>800000</v>
      </c>
      <c r="H94" s="3">
        <v>700000</v>
      </c>
      <c r="I94" s="3">
        <v>1100000</v>
      </c>
      <c r="J94" s="3">
        <v>800000</v>
      </c>
      <c r="K94" s="3">
        <v>800000</v>
      </c>
      <c r="L94" s="3">
        <v>550000</v>
      </c>
      <c r="M94" s="3">
        <v>900000</v>
      </c>
      <c r="N94" s="3">
        <v>700000</v>
      </c>
      <c r="O94" s="3">
        <v>700000</v>
      </c>
      <c r="P94" s="3">
        <v>1000000</v>
      </c>
      <c r="Q94" s="3">
        <v>0</v>
      </c>
      <c r="R94" s="3">
        <v>500000</v>
      </c>
    </row>
    <row r="95" spans="1:18" ht="12.75">
      <c r="A95" s="5"/>
      <c r="B95" s="3" t="s">
        <v>23</v>
      </c>
      <c r="C95" s="3">
        <v>200000</v>
      </c>
      <c r="D95" s="3">
        <v>100000</v>
      </c>
      <c r="E95" s="3">
        <v>50000</v>
      </c>
      <c r="F95" s="3">
        <v>50000</v>
      </c>
      <c r="G95" s="3">
        <v>100000</v>
      </c>
      <c r="H95" s="3">
        <v>400000</v>
      </c>
      <c r="I95" s="3">
        <v>500000</v>
      </c>
      <c r="J95" s="3">
        <v>500000</v>
      </c>
      <c r="K95" s="3">
        <v>500000</v>
      </c>
      <c r="L95" s="3">
        <v>500000</v>
      </c>
      <c r="M95" s="3">
        <v>1200000</v>
      </c>
      <c r="N95" s="3">
        <v>600000</v>
      </c>
      <c r="O95" s="3">
        <v>100000</v>
      </c>
      <c r="P95" s="3">
        <v>300000</v>
      </c>
      <c r="Q95" s="3">
        <v>500000</v>
      </c>
      <c r="R95" s="3">
        <v>1100000</v>
      </c>
    </row>
    <row r="96" spans="1:18" ht="12.75">
      <c r="A96" s="9"/>
      <c r="B96" s="3" t="s">
        <v>24</v>
      </c>
      <c r="C96" s="3">
        <v>712878.41</v>
      </c>
      <c r="D96" s="3">
        <v>544722.06</v>
      </c>
      <c r="E96" s="3">
        <v>575152.81</v>
      </c>
      <c r="F96" s="3">
        <v>899047.64</v>
      </c>
      <c r="G96" s="3">
        <v>861191.28</v>
      </c>
      <c r="H96" s="3">
        <v>743514.74</v>
      </c>
      <c r="I96" s="3">
        <v>1166576.16</v>
      </c>
      <c r="J96" s="3">
        <v>1349729.79</v>
      </c>
      <c r="K96" s="3">
        <v>841776.62</v>
      </c>
      <c r="L96" s="3">
        <v>1692847.77</v>
      </c>
      <c r="M96" s="3">
        <v>2030411.55</v>
      </c>
      <c r="N96" s="3">
        <v>2180643.71</v>
      </c>
      <c r="O96" s="3">
        <v>1666778.21</v>
      </c>
      <c r="P96" s="3">
        <v>1544259.36</v>
      </c>
      <c r="Q96" s="3">
        <v>1031342.92</v>
      </c>
      <c r="R96" s="3">
        <v>1586278.9</v>
      </c>
    </row>
    <row r="97" spans="1:18" ht="12.75">
      <c r="A97" s="9"/>
      <c r="B97" s="3" t="s">
        <v>25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4300000</v>
      </c>
      <c r="R97" s="3">
        <v>4363348</v>
      </c>
    </row>
    <row r="98" spans="1:18" s="15" customFormat="1" ht="12.75">
      <c r="A98" s="13"/>
      <c r="B98" s="13" t="s">
        <v>6</v>
      </c>
      <c r="C98" s="14">
        <v>2004</v>
      </c>
      <c r="D98" s="14">
        <v>2005</v>
      </c>
      <c r="E98" s="14">
        <v>2006</v>
      </c>
      <c r="F98" s="14">
        <v>2007</v>
      </c>
      <c r="G98" s="14">
        <v>2008</v>
      </c>
      <c r="H98" s="14">
        <v>2009</v>
      </c>
      <c r="I98" s="14">
        <v>2010</v>
      </c>
      <c r="J98" s="14">
        <v>2011</v>
      </c>
      <c r="K98" s="14">
        <v>2012</v>
      </c>
      <c r="L98" s="14">
        <v>2013</v>
      </c>
      <c r="M98" s="14">
        <v>2014</v>
      </c>
      <c r="N98" s="14">
        <v>2015</v>
      </c>
      <c r="O98" s="14">
        <v>2016</v>
      </c>
      <c r="P98" s="14">
        <v>2017</v>
      </c>
      <c r="Q98" s="14">
        <v>2018</v>
      </c>
      <c r="R98" s="14">
        <v>2019</v>
      </c>
    </row>
    <row r="99" spans="1:18" ht="12.75">
      <c r="A99" s="12" t="s">
        <v>15</v>
      </c>
      <c r="B99" s="9" t="s">
        <v>9</v>
      </c>
      <c r="C99" s="9">
        <f aca="true" t="shared" si="12" ref="C99:P99">SUM(C100:C104)</f>
        <v>8236942.780000001</v>
      </c>
      <c r="D99" s="9">
        <f t="shared" si="12"/>
        <v>8947379.26</v>
      </c>
      <c r="E99" s="9">
        <f t="shared" si="12"/>
        <v>10119834.59</v>
      </c>
      <c r="F99" s="9">
        <f t="shared" si="12"/>
        <v>10767658.24</v>
      </c>
      <c r="G99" s="9">
        <f t="shared" si="12"/>
        <v>10662218.59</v>
      </c>
      <c r="H99" s="9">
        <f t="shared" si="12"/>
        <v>6875531.48</v>
      </c>
      <c r="I99" s="9">
        <f t="shared" si="12"/>
        <v>7800613.45</v>
      </c>
      <c r="J99" s="9">
        <f t="shared" si="12"/>
        <v>6468047.159999999</v>
      </c>
      <c r="K99" s="9">
        <f t="shared" si="12"/>
        <v>7747758.9799999995</v>
      </c>
      <c r="L99" s="9">
        <f t="shared" si="12"/>
        <v>8529978.120000001</v>
      </c>
      <c r="M99" s="9">
        <f t="shared" si="12"/>
        <v>7743309.9</v>
      </c>
      <c r="N99" s="9">
        <f t="shared" si="12"/>
        <v>9033465.39</v>
      </c>
      <c r="O99" s="9">
        <f t="shared" si="12"/>
        <v>11329571.510000002</v>
      </c>
      <c r="P99" s="9">
        <f t="shared" si="12"/>
        <v>14725702.670000002</v>
      </c>
      <c r="Q99" s="9">
        <f>SUM(Q100:Q105)</f>
        <v>15201299.619999997</v>
      </c>
      <c r="R99" s="9">
        <f>SUM(R100:R105)</f>
        <v>18791651.57</v>
      </c>
    </row>
    <row r="100" spans="1:18" ht="12.75">
      <c r="A100" s="3"/>
      <c r="B100" s="3" t="s">
        <v>19</v>
      </c>
      <c r="C100" s="3">
        <v>1465355.95</v>
      </c>
      <c r="D100" s="3">
        <v>1325497.84</v>
      </c>
      <c r="E100" s="3">
        <v>1174307.67</v>
      </c>
      <c r="F100" s="3">
        <v>1151758.27</v>
      </c>
      <c r="G100" s="3">
        <v>973154.3</v>
      </c>
      <c r="H100" s="3">
        <v>948206.14</v>
      </c>
      <c r="I100" s="3">
        <v>858052.46</v>
      </c>
      <c r="J100" s="3">
        <v>695675.84</v>
      </c>
      <c r="K100" s="3">
        <v>830014.52</v>
      </c>
      <c r="L100" s="3">
        <v>966286.67</v>
      </c>
      <c r="M100" s="3">
        <v>936863.89</v>
      </c>
      <c r="N100" s="3">
        <v>1070760.06</v>
      </c>
      <c r="O100" s="3">
        <v>1262050.05</v>
      </c>
      <c r="P100" s="3">
        <v>1559807.13</v>
      </c>
      <c r="Q100" s="3">
        <v>1617511.95</v>
      </c>
      <c r="R100" s="3">
        <v>1641801.6</v>
      </c>
    </row>
    <row r="101" spans="1:18" ht="12.75">
      <c r="A101" s="3"/>
      <c r="B101" s="3" t="s">
        <v>10</v>
      </c>
      <c r="C101" s="3">
        <v>4841416.69</v>
      </c>
      <c r="D101" s="3">
        <v>5044619.48</v>
      </c>
      <c r="E101" s="3">
        <v>5815434.84</v>
      </c>
      <c r="F101" s="3">
        <v>5970048.33</v>
      </c>
      <c r="G101" s="3">
        <v>5738598.19</v>
      </c>
      <c r="H101" s="3">
        <v>3383333.57</v>
      </c>
      <c r="I101" s="3">
        <v>3983769.22</v>
      </c>
      <c r="J101" s="3">
        <v>2133779.55</v>
      </c>
      <c r="K101" s="3">
        <v>2540653.15</v>
      </c>
      <c r="L101" s="3">
        <v>2857928.38</v>
      </c>
      <c r="M101" s="3">
        <v>3312597.19</v>
      </c>
      <c r="N101" s="3">
        <v>3594141.51</v>
      </c>
      <c r="O101" s="3">
        <v>4210382.16</v>
      </c>
      <c r="P101" s="3">
        <v>5008850.24</v>
      </c>
      <c r="Q101" s="3">
        <v>6568590.38</v>
      </c>
      <c r="R101" s="3">
        <v>7997443.04</v>
      </c>
    </row>
    <row r="102" spans="1:18" ht="12.75">
      <c r="A102" s="3"/>
      <c r="B102" s="3" t="s">
        <v>11</v>
      </c>
      <c r="C102" s="3">
        <v>216493.53</v>
      </c>
      <c r="D102" s="3">
        <v>216493.53</v>
      </c>
      <c r="E102" s="3">
        <v>216493.53</v>
      </c>
      <c r="F102" s="3">
        <v>216493.53</v>
      </c>
      <c r="G102" s="3">
        <v>216493.53</v>
      </c>
      <c r="H102" s="3">
        <v>216493.53</v>
      </c>
      <c r="I102" s="3">
        <v>216493.53</v>
      </c>
      <c r="J102" s="3">
        <v>216493.53</v>
      </c>
      <c r="K102" s="3">
        <v>216493.53</v>
      </c>
      <c r="L102" s="3">
        <v>216493.53</v>
      </c>
      <c r="M102" s="3">
        <v>216493.53</v>
      </c>
      <c r="N102" s="3">
        <v>216493.53</v>
      </c>
      <c r="O102" s="3">
        <v>216493.53</v>
      </c>
      <c r="P102" s="3">
        <v>216493.53</v>
      </c>
      <c r="Q102" s="3">
        <v>216493.53</v>
      </c>
      <c r="R102" s="3">
        <v>216493.53</v>
      </c>
    </row>
    <row r="103" spans="1:18" ht="12.75">
      <c r="A103" s="3"/>
      <c r="B103" s="3" t="s">
        <v>12</v>
      </c>
      <c r="C103" s="3">
        <v>182470.58</v>
      </c>
      <c r="D103" s="3">
        <v>674934.38</v>
      </c>
      <c r="E103" s="3">
        <v>1174934.38</v>
      </c>
      <c r="F103" s="3">
        <v>1674593.94</v>
      </c>
      <c r="G103" s="3">
        <v>1869508.4</v>
      </c>
      <c r="H103" s="3">
        <v>287233.61</v>
      </c>
      <c r="I103" s="3">
        <v>787233.61</v>
      </c>
      <c r="J103" s="3">
        <v>1287233.61</v>
      </c>
      <c r="K103" s="3">
        <v>1787233.61</v>
      </c>
      <c r="L103" s="3">
        <v>1828111.75</v>
      </c>
      <c r="M103" s="3">
        <v>231897.5</v>
      </c>
      <c r="N103" s="3">
        <v>831897.5</v>
      </c>
      <c r="O103" s="3">
        <v>1855884.98</v>
      </c>
      <c r="P103" s="3">
        <v>2409000.98</v>
      </c>
      <c r="Q103" s="3">
        <v>1337782.88</v>
      </c>
      <c r="R103" s="3">
        <v>254050.91</v>
      </c>
    </row>
    <row r="104" spans="1:18" ht="12.75">
      <c r="A104" s="3"/>
      <c r="B104" s="3" t="s">
        <v>13</v>
      </c>
      <c r="C104" s="3">
        <v>1531206.03</v>
      </c>
      <c r="D104" s="3">
        <v>1685834.03</v>
      </c>
      <c r="E104" s="3">
        <v>1738664.17</v>
      </c>
      <c r="F104" s="3">
        <v>1754764.17</v>
      </c>
      <c r="G104" s="3">
        <v>1864464.17</v>
      </c>
      <c r="H104" s="3">
        <v>2040264.63</v>
      </c>
      <c r="I104" s="3">
        <v>1955064.63</v>
      </c>
      <c r="J104" s="3">
        <v>2134864.63</v>
      </c>
      <c r="K104" s="3">
        <v>2373364.17</v>
      </c>
      <c r="L104" s="3">
        <v>2661157.79</v>
      </c>
      <c r="M104" s="3">
        <v>3045457.79</v>
      </c>
      <c r="N104" s="3">
        <f>SUM(3116172.79+150000+54000)</f>
        <v>3320172.79</v>
      </c>
      <c r="O104" s="3">
        <v>3784760.79</v>
      </c>
      <c r="P104" s="3">
        <v>5531550.79</v>
      </c>
      <c r="Q104" s="3">
        <v>5460920.88</v>
      </c>
      <c r="R104" s="3">
        <v>7837734.08</v>
      </c>
    </row>
    <row r="105" spans="1:18" ht="12.75">
      <c r="A105" s="3"/>
      <c r="B105" s="3" t="s">
        <v>17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844128.41</v>
      </c>
    </row>
    <row r="106" spans="1:18" ht="12.75">
      <c r="A106" s="12" t="s">
        <v>14</v>
      </c>
      <c r="B106" s="9" t="s">
        <v>16</v>
      </c>
      <c r="C106" s="9">
        <v>133764.53</v>
      </c>
      <c r="D106" s="9">
        <v>0</v>
      </c>
      <c r="E106" s="9">
        <v>96469.86</v>
      </c>
      <c r="F106" s="9">
        <v>66900</v>
      </c>
      <c r="G106" s="9">
        <v>47377.64</v>
      </c>
      <c r="H106" s="9">
        <v>0</v>
      </c>
      <c r="I106" s="9">
        <v>43200</v>
      </c>
      <c r="J106" s="9">
        <v>0</v>
      </c>
      <c r="K106" s="9">
        <v>35800.46</v>
      </c>
      <c r="L106" s="9">
        <v>6583.1</v>
      </c>
      <c r="M106" s="9">
        <v>19800</v>
      </c>
      <c r="N106" s="9">
        <v>110000</v>
      </c>
      <c r="O106" s="9">
        <v>68.43</v>
      </c>
      <c r="P106" s="9">
        <v>141178.67</v>
      </c>
      <c r="Q106" s="9">
        <v>0</v>
      </c>
      <c r="R106" s="9">
        <v>106000</v>
      </c>
    </row>
    <row r="107" spans="1:18" ht="12.75">
      <c r="A107" s="3"/>
      <c r="B107" s="9" t="s">
        <v>18</v>
      </c>
      <c r="C107" s="9">
        <f aca="true" t="shared" si="13" ref="C107:P107">SUM(C108:C112)</f>
        <v>1000120.61</v>
      </c>
      <c r="D107" s="9">
        <f t="shared" si="13"/>
        <v>1387563.48</v>
      </c>
      <c r="E107" s="9">
        <f t="shared" si="13"/>
        <v>1012737.9199999999</v>
      </c>
      <c r="F107" s="9">
        <f t="shared" si="13"/>
        <v>1116992.47</v>
      </c>
      <c r="G107" s="9">
        <f t="shared" si="13"/>
        <v>1327625.2000000002</v>
      </c>
      <c r="H107" s="9">
        <f t="shared" si="13"/>
        <v>1108193.7</v>
      </c>
      <c r="I107" s="9">
        <f t="shared" si="13"/>
        <v>1868388.21</v>
      </c>
      <c r="J107" s="9">
        <f t="shared" si="13"/>
        <v>1924642.27</v>
      </c>
      <c r="K107" s="9">
        <f t="shared" si="13"/>
        <v>2815115.54</v>
      </c>
      <c r="L107" s="9">
        <f t="shared" si="13"/>
        <v>3551729.56</v>
      </c>
      <c r="M107" s="9">
        <f t="shared" si="13"/>
        <v>2214000</v>
      </c>
      <c r="N107" s="9">
        <f t="shared" si="13"/>
        <v>2276000</v>
      </c>
      <c r="O107" s="9">
        <f t="shared" si="13"/>
        <v>2819987.48</v>
      </c>
      <c r="P107" s="9">
        <f t="shared" si="13"/>
        <v>4086000</v>
      </c>
      <c r="Q107" s="9">
        <f>SUM(Q108:Q113)</f>
        <v>3874000</v>
      </c>
      <c r="R107" s="9">
        <f>SUM(R108:R113)</f>
        <v>8685550</v>
      </c>
    </row>
    <row r="108" spans="1:18" ht="12.75">
      <c r="A108" s="3"/>
      <c r="B108" s="3" t="s">
        <v>20</v>
      </c>
      <c r="C108" s="3">
        <v>375825.17</v>
      </c>
      <c r="D108" s="3">
        <v>619427.39</v>
      </c>
      <c r="E108" s="3">
        <v>223000</v>
      </c>
      <c r="F108" s="3">
        <v>265560.23</v>
      </c>
      <c r="G108" s="3">
        <v>535766.16</v>
      </c>
      <c r="H108" s="3">
        <v>235300</v>
      </c>
      <c r="I108" s="3">
        <v>1208233.74</v>
      </c>
      <c r="J108" s="3">
        <v>1152229.89</v>
      </c>
      <c r="K108" s="3">
        <v>1500000</v>
      </c>
      <c r="L108" s="3">
        <v>1800000</v>
      </c>
      <c r="M108" s="3">
        <v>1000000</v>
      </c>
      <c r="N108" s="3">
        <v>1000000</v>
      </c>
      <c r="O108" s="3">
        <v>1160000</v>
      </c>
      <c r="P108" s="3">
        <v>1250000</v>
      </c>
      <c r="Q108" s="3">
        <v>2615000</v>
      </c>
      <c r="R108" s="3">
        <v>2500000</v>
      </c>
    </row>
    <row r="109" spans="1:18" ht="12.75">
      <c r="A109" s="3"/>
      <c r="B109" s="3" t="s">
        <v>21</v>
      </c>
      <c r="C109" s="3">
        <v>124295.44</v>
      </c>
      <c r="D109" s="3">
        <v>113508.09</v>
      </c>
      <c r="E109" s="3">
        <v>107886.72</v>
      </c>
      <c r="F109" s="3">
        <v>208432.24</v>
      </c>
      <c r="G109" s="3">
        <v>117859.04</v>
      </c>
      <c r="H109" s="3">
        <v>102093.24</v>
      </c>
      <c r="I109" s="3">
        <v>92154.47</v>
      </c>
      <c r="J109" s="3">
        <v>92612.38</v>
      </c>
      <c r="K109" s="3">
        <v>541115.54</v>
      </c>
      <c r="L109" s="3">
        <v>400000</v>
      </c>
      <c r="M109" s="3">
        <v>300000</v>
      </c>
      <c r="N109" s="3">
        <v>400000</v>
      </c>
      <c r="O109" s="3">
        <v>500000</v>
      </c>
      <c r="P109" s="3">
        <v>500000</v>
      </c>
      <c r="Q109" s="3">
        <v>400000</v>
      </c>
      <c r="R109" s="3">
        <v>400000</v>
      </c>
    </row>
    <row r="110" spans="1:18" ht="12.75">
      <c r="A110" s="3"/>
      <c r="B110" s="3" t="s">
        <v>22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</row>
    <row r="111" spans="1:18" ht="12.75">
      <c r="A111" s="5"/>
      <c r="B111" s="3" t="s">
        <v>23</v>
      </c>
      <c r="C111" s="3">
        <v>500000</v>
      </c>
      <c r="D111" s="3">
        <v>500000</v>
      </c>
      <c r="E111" s="3">
        <v>500000</v>
      </c>
      <c r="F111" s="3">
        <v>500000</v>
      </c>
      <c r="G111" s="3">
        <v>500000</v>
      </c>
      <c r="H111" s="3">
        <v>500000</v>
      </c>
      <c r="I111" s="3">
        <v>500000</v>
      </c>
      <c r="J111" s="3">
        <v>500000</v>
      </c>
      <c r="K111" s="3">
        <v>500000</v>
      </c>
      <c r="L111" s="3">
        <v>1000000</v>
      </c>
      <c r="M111" s="3">
        <v>500000</v>
      </c>
      <c r="N111" s="3">
        <v>600000</v>
      </c>
      <c r="O111" s="3">
        <v>1023987.48</v>
      </c>
      <c r="P111" s="3">
        <v>600000</v>
      </c>
      <c r="Q111" s="3">
        <v>600000</v>
      </c>
      <c r="R111" s="3">
        <v>600000</v>
      </c>
    </row>
    <row r="112" spans="1:18" ht="12.75">
      <c r="A112" s="9"/>
      <c r="B112" s="3" t="s">
        <v>24</v>
      </c>
      <c r="C112" s="3">
        <v>0</v>
      </c>
      <c r="D112" s="3">
        <v>154628</v>
      </c>
      <c r="E112" s="3">
        <v>181851.2</v>
      </c>
      <c r="F112" s="3">
        <v>143000</v>
      </c>
      <c r="G112" s="3">
        <v>174000</v>
      </c>
      <c r="H112" s="3">
        <v>270800.46</v>
      </c>
      <c r="I112" s="3">
        <v>68000</v>
      </c>
      <c r="J112" s="3">
        <v>179800</v>
      </c>
      <c r="K112" s="3">
        <v>274000</v>
      </c>
      <c r="L112" s="3">
        <v>351729.56</v>
      </c>
      <c r="M112" s="3">
        <v>414000</v>
      </c>
      <c r="N112" s="3">
        <v>276000</v>
      </c>
      <c r="O112" s="3">
        <v>136000</v>
      </c>
      <c r="P112" s="3">
        <v>1736000</v>
      </c>
      <c r="Q112" s="3">
        <v>259000</v>
      </c>
      <c r="R112" s="3">
        <v>2378121</v>
      </c>
    </row>
    <row r="113" spans="1:18" ht="12.75">
      <c r="A113" s="9"/>
      <c r="B113" s="3" t="s">
        <v>25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2807429</v>
      </c>
    </row>
    <row r="114" spans="1:18" s="15" customFormat="1" ht="12.75">
      <c r="A114" s="13"/>
      <c r="B114" s="13" t="s">
        <v>7</v>
      </c>
      <c r="C114" s="14">
        <v>2004</v>
      </c>
      <c r="D114" s="14">
        <v>2005</v>
      </c>
      <c r="E114" s="14">
        <v>2006</v>
      </c>
      <c r="F114" s="14">
        <v>2007</v>
      </c>
      <c r="G114" s="14">
        <v>2008</v>
      </c>
      <c r="H114" s="14">
        <v>2009</v>
      </c>
      <c r="I114" s="14">
        <v>2010</v>
      </c>
      <c r="J114" s="14">
        <v>2011</v>
      </c>
      <c r="K114" s="14">
        <v>2012</v>
      </c>
      <c r="L114" s="14">
        <v>2013</v>
      </c>
      <c r="M114" s="14">
        <v>2014</v>
      </c>
      <c r="N114" s="14">
        <v>2015</v>
      </c>
      <c r="O114" s="14">
        <v>2016</v>
      </c>
      <c r="P114" s="14">
        <v>2017</v>
      </c>
      <c r="Q114" s="14">
        <v>2018</v>
      </c>
      <c r="R114" s="14">
        <v>2019</v>
      </c>
    </row>
    <row r="115" spans="1:18" ht="12.75">
      <c r="A115" s="12" t="s">
        <v>15</v>
      </c>
      <c r="B115" s="9" t="s">
        <v>9</v>
      </c>
      <c r="C115" s="9">
        <f aca="true" t="shared" si="14" ref="C115:P115">SUM(C116:C120)</f>
        <v>18910666.94</v>
      </c>
      <c r="D115" s="9">
        <f t="shared" si="14"/>
        <v>20343330.54</v>
      </c>
      <c r="E115" s="9">
        <f t="shared" si="14"/>
        <v>20170091.630000003</v>
      </c>
      <c r="F115" s="9">
        <f t="shared" si="14"/>
        <v>18392540.32</v>
      </c>
      <c r="G115" s="9">
        <f t="shared" si="14"/>
        <v>18147680.34</v>
      </c>
      <c r="H115" s="9">
        <f t="shared" si="14"/>
        <v>16299729.669999998</v>
      </c>
      <c r="I115" s="9">
        <f t="shared" si="14"/>
        <v>16173714.899999999</v>
      </c>
      <c r="J115" s="9">
        <f t="shared" si="14"/>
        <v>15752545.77</v>
      </c>
      <c r="K115" s="9">
        <f t="shared" si="14"/>
        <v>14866688.44</v>
      </c>
      <c r="L115" s="9">
        <f t="shared" si="14"/>
        <v>13632695.680000002</v>
      </c>
      <c r="M115" s="9">
        <f t="shared" si="14"/>
        <v>11473559.680000002</v>
      </c>
      <c r="N115" s="9">
        <f t="shared" si="14"/>
        <v>9675045.91</v>
      </c>
      <c r="O115" s="9">
        <f t="shared" si="14"/>
        <v>8643269</v>
      </c>
      <c r="P115" s="9">
        <f t="shared" si="14"/>
        <v>9809959.41</v>
      </c>
      <c r="Q115" s="9">
        <f>SUM(Q116:Q121)</f>
        <v>10350821.82</v>
      </c>
      <c r="R115" s="9">
        <f>SUM(R116:R121)</f>
        <v>10595481.219999999</v>
      </c>
    </row>
    <row r="116" spans="1:18" ht="12.75">
      <c r="A116" s="3"/>
      <c r="B116" s="3" t="s">
        <v>19</v>
      </c>
      <c r="C116" s="3">
        <v>1345515.48</v>
      </c>
      <c r="D116" s="3">
        <v>1448426.97</v>
      </c>
      <c r="E116" s="3">
        <v>1487811.38</v>
      </c>
      <c r="F116" s="3">
        <v>1316730.39</v>
      </c>
      <c r="G116" s="3">
        <v>1458301.55</v>
      </c>
      <c r="H116" s="3">
        <v>1331577.6</v>
      </c>
      <c r="I116" s="3">
        <v>1436966.69</v>
      </c>
      <c r="J116" s="3">
        <v>1517836.1</v>
      </c>
      <c r="K116" s="3">
        <v>1563484.66</v>
      </c>
      <c r="L116" s="3">
        <v>1749446</v>
      </c>
      <c r="M116" s="3">
        <v>1880018</v>
      </c>
      <c r="N116" s="3">
        <v>1954087</v>
      </c>
      <c r="O116" s="3">
        <v>1796428</v>
      </c>
      <c r="P116" s="3">
        <v>2024169</v>
      </c>
      <c r="Q116" s="3">
        <v>2165813</v>
      </c>
      <c r="R116" s="3">
        <v>2547838</v>
      </c>
    </row>
    <row r="117" spans="1:18" ht="12.75">
      <c r="A117" s="3"/>
      <c r="B117" s="3" t="s">
        <v>10</v>
      </c>
      <c r="C117" s="3">
        <v>14390738.93</v>
      </c>
      <c r="D117" s="3">
        <v>15174694.77</v>
      </c>
      <c r="E117" s="3">
        <v>14756201.06</v>
      </c>
      <c r="F117" s="3">
        <v>12982545</v>
      </c>
      <c r="G117" s="3">
        <v>12871066</v>
      </c>
      <c r="H117" s="3">
        <v>11401785.37</v>
      </c>
      <c r="I117" s="3">
        <v>11079783.58</v>
      </c>
      <c r="J117" s="3">
        <v>10408569.74</v>
      </c>
      <c r="K117" s="3">
        <v>9209987.47</v>
      </c>
      <c r="L117" s="3">
        <v>8696339.14</v>
      </c>
      <c r="M117" s="3">
        <v>7798021.57</v>
      </c>
      <c r="N117" s="3">
        <v>5539327.19</v>
      </c>
      <c r="O117" s="3">
        <v>4493304.73</v>
      </c>
      <c r="P117" s="3">
        <v>3829909.23</v>
      </c>
      <c r="Q117" s="3">
        <v>2786392.74</v>
      </c>
      <c r="R117" s="3">
        <v>2808063.71</v>
      </c>
    </row>
    <row r="118" spans="1:18" ht="12.75">
      <c r="A118" s="3"/>
      <c r="B118" s="3" t="s">
        <v>11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</row>
    <row r="119" spans="1:18" ht="12.75">
      <c r="A119" s="3"/>
      <c r="B119" s="3" t="s">
        <v>12</v>
      </c>
      <c r="C119" s="3">
        <v>1082095.96</v>
      </c>
      <c r="D119" s="3">
        <v>1282095.96</v>
      </c>
      <c r="E119" s="3">
        <v>1482095.96</v>
      </c>
      <c r="F119" s="3">
        <v>1782095.96</v>
      </c>
      <c r="G119" s="3">
        <v>1463975.17</v>
      </c>
      <c r="H119" s="3">
        <v>1275631.03</v>
      </c>
      <c r="I119" s="3">
        <v>1475631.03</v>
      </c>
      <c r="J119" s="3">
        <v>1675631.03</v>
      </c>
      <c r="K119" s="3">
        <v>1875631.03</v>
      </c>
      <c r="L119" s="3">
        <v>743629.06</v>
      </c>
      <c r="M119" s="3">
        <v>176978.97</v>
      </c>
      <c r="N119" s="3">
        <v>376978.97</v>
      </c>
      <c r="O119" s="3">
        <v>576978.97</v>
      </c>
      <c r="P119" s="3">
        <v>2176978.97</v>
      </c>
      <c r="Q119" s="3">
        <v>1895512.31</v>
      </c>
      <c r="R119" s="3">
        <v>1390133.05</v>
      </c>
    </row>
    <row r="120" spans="1:18" ht="12.75">
      <c r="A120" s="3"/>
      <c r="B120" s="3" t="s">
        <v>13</v>
      </c>
      <c r="C120" s="3">
        <v>2092316.57</v>
      </c>
      <c r="D120" s="3">
        <v>2438112.84</v>
      </c>
      <c r="E120" s="3">
        <v>2443983.23</v>
      </c>
      <c r="F120" s="3">
        <v>2311168.97</v>
      </c>
      <c r="G120" s="3">
        <v>2354337.62</v>
      </c>
      <c r="H120" s="3">
        <v>2290735.67</v>
      </c>
      <c r="I120" s="3">
        <v>2181333.6</v>
      </c>
      <c r="J120" s="3">
        <v>2150508.9</v>
      </c>
      <c r="K120" s="3">
        <v>2217585.28</v>
      </c>
      <c r="L120" s="3">
        <v>2443281.48</v>
      </c>
      <c r="M120" s="3">
        <v>1618541.14</v>
      </c>
      <c r="N120" s="3">
        <v>1804652.75</v>
      </c>
      <c r="O120" s="3">
        <v>1776557.3</v>
      </c>
      <c r="P120" s="3">
        <v>1778902.21</v>
      </c>
      <c r="Q120" s="3">
        <v>2012375.77</v>
      </c>
      <c r="R120" s="3">
        <v>2300006.92</v>
      </c>
    </row>
    <row r="121" spans="1:18" ht="12.75">
      <c r="A121" s="3"/>
      <c r="B121" s="3" t="s">
        <v>17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1490728</v>
      </c>
      <c r="R121" s="3">
        <v>1549439.54</v>
      </c>
    </row>
    <row r="122" spans="1:18" s="16" customFormat="1" ht="12.75">
      <c r="A122" s="12" t="s">
        <v>14</v>
      </c>
      <c r="B122" s="9" t="s">
        <v>16</v>
      </c>
      <c r="C122" s="9">
        <v>0</v>
      </c>
      <c r="D122" s="9">
        <v>0</v>
      </c>
      <c r="E122" s="9">
        <v>0</v>
      </c>
      <c r="F122" s="9">
        <v>1875182.84</v>
      </c>
      <c r="G122" s="9">
        <v>0</v>
      </c>
      <c r="H122" s="9">
        <v>312491.67</v>
      </c>
      <c r="I122" s="9">
        <v>139678.85</v>
      </c>
      <c r="J122" s="9">
        <v>57445.1</v>
      </c>
      <c r="K122" s="9">
        <v>69379.53</v>
      </c>
      <c r="L122" s="9">
        <v>1373.52</v>
      </c>
      <c r="M122" s="9">
        <v>874864.29</v>
      </c>
      <c r="N122" s="9">
        <v>0</v>
      </c>
      <c r="O122" s="9">
        <v>255389</v>
      </c>
      <c r="P122" s="9">
        <v>74621.72</v>
      </c>
      <c r="Q122" s="9">
        <v>13757.35</v>
      </c>
      <c r="R122" s="9">
        <v>0</v>
      </c>
    </row>
    <row r="123" spans="1:18" ht="12.75">
      <c r="A123" s="3"/>
      <c r="B123" s="9" t="s">
        <v>18</v>
      </c>
      <c r="C123" s="9">
        <f aca="true" t="shared" si="15" ref="C123:P123">SUM(C124:C128)</f>
        <v>265318.19</v>
      </c>
      <c r="D123" s="9">
        <f t="shared" si="15"/>
        <v>590156.2</v>
      </c>
      <c r="E123" s="9">
        <f t="shared" si="15"/>
        <v>290345.64</v>
      </c>
      <c r="F123" s="9">
        <f t="shared" si="15"/>
        <v>419919.01</v>
      </c>
      <c r="G123" s="9">
        <f t="shared" si="15"/>
        <v>1057996.29</v>
      </c>
      <c r="H123" s="9">
        <f t="shared" si="15"/>
        <v>519729.22</v>
      </c>
      <c r="I123" s="9">
        <f t="shared" si="15"/>
        <v>305389.08999999997</v>
      </c>
      <c r="J123" s="9">
        <f t="shared" si="15"/>
        <v>280869.41000000003</v>
      </c>
      <c r="K123" s="9">
        <f t="shared" si="15"/>
        <v>373169.8</v>
      </c>
      <c r="L123" s="9">
        <f t="shared" si="15"/>
        <v>585522.58</v>
      </c>
      <c r="M123" s="9">
        <f t="shared" si="15"/>
        <v>357688</v>
      </c>
      <c r="N123" s="9">
        <f t="shared" si="15"/>
        <v>446869</v>
      </c>
      <c r="O123" s="9">
        <f t="shared" si="15"/>
        <v>259652.07</v>
      </c>
      <c r="P123" s="9">
        <f t="shared" si="15"/>
        <v>2654806.07</v>
      </c>
      <c r="Q123" s="9">
        <f>SUM(Q124:Q129)</f>
        <v>3412706.87</v>
      </c>
      <c r="R123" s="9">
        <f>SUM(R124:R129)</f>
        <v>4373727.68</v>
      </c>
    </row>
    <row r="124" spans="1:18" ht="12.75">
      <c r="A124" s="3"/>
      <c r="B124" s="3" t="s">
        <v>20</v>
      </c>
      <c r="C124" s="3">
        <v>0</v>
      </c>
      <c r="D124" s="3">
        <v>0</v>
      </c>
      <c r="E124" s="3">
        <v>0</v>
      </c>
      <c r="F124" s="3">
        <v>0</v>
      </c>
      <c r="G124" s="3">
        <v>449704.26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750222.07</v>
      </c>
      <c r="Q124" s="3">
        <v>1066405.87</v>
      </c>
      <c r="R124" s="3">
        <v>1867244.88</v>
      </c>
    </row>
    <row r="125" spans="1:18" ht="12.75">
      <c r="A125" s="3"/>
      <c r="B125" s="3" t="s">
        <v>21</v>
      </c>
      <c r="C125" s="3">
        <v>116834.05</v>
      </c>
      <c r="D125" s="3">
        <v>74316.97</v>
      </c>
      <c r="E125" s="3">
        <v>39384.41</v>
      </c>
      <c r="F125" s="3">
        <v>119919.01</v>
      </c>
      <c r="G125" s="3">
        <v>141571.16</v>
      </c>
      <c r="H125" s="3">
        <v>83276.05</v>
      </c>
      <c r="I125" s="3">
        <v>105389.09</v>
      </c>
      <c r="J125" s="3">
        <v>80869.41</v>
      </c>
      <c r="K125" s="3">
        <v>45648.56</v>
      </c>
      <c r="L125" s="3">
        <v>185961.34</v>
      </c>
      <c r="M125" s="3">
        <v>130572</v>
      </c>
      <c r="N125" s="3">
        <v>74069</v>
      </c>
      <c r="O125" s="3">
        <v>0</v>
      </c>
      <c r="P125" s="3">
        <v>227741</v>
      </c>
      <c r="Q125" s="3">
        <v>141644</v>
      </c>
      <c r="R125" s="3">
        <v>382025</v>
      </c>
    </row>
    <row r="126" spans="1:18" ht="12.75">
      <c r="A126" s="3"/>
      <c r="B126" s="3" t="s">
        <v>22</v>
      </c>
      <c r="C126" s="3">
        <v>0</v>
      </c>
      <c r="D126" s="3">
        <v>0</v>
      </c>
      <c r="E126" s="4">
        <v>0</v>
      </c>
      <c r="F126" s="4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ht="12.75">
      <c r="A127" s="5"/>
      <c r="B127" s="3" t="s">
        <v>23</v>
      </c>
      <c r="C127" s="3">
        <v>0</v>
      </c>
      <c r="D127" s="3">
        <v>200000</v>
      </c>
      <c r="E127" s="3">
        <v>200000</v>
      </c>
      <c r="F127" s="3">
        <v>300000</v>
      </c>
      <c r="G127" s="3">
        <v>450000</v>
      </c>
      <c r="H127" s="3">
        <v>400000</v>
      </c>
      <c r="I127" s="3">
        <v>200000</v>
      </c>
      <c r="J127" s="3">
        <v>200000</v>
      </c>
      <c r="K127" s="3">
        <v>200000</v>
      </c>
      <c r="L127" s="3">
        <v>200000</v>
      </c>
      <c r="M127" s="3">
        <v>200000</v>
      </c>
      <c r="N127" s="3">
        <v>200000</v>
      </c>
      <c r="O127" s="3">
        <v>200000</v>
      </c>
      <c r="P127" s="3">
        <v>1600000</v>
      </c>
      <c r="Q127" s="3">
        <v>500000</v>
      </c>
      <c r="R127" s="3">
        <v>400000</v>
      </c>
    </row>
    <row r="128" spans="1:18" ht="12.75">
      <c r="A128" s="9"/>
      <c r="B128" s="3" t="s">
        <v>24</v>
      </c>
      <c r="C128" s="3">
        <v>148484.14</v>
      </c>
      <c r="D128" s="3">
        <v>315839.23</v>
      </c>
      <c r="E128" s="3">
        <v>50961.23</v>
      </c>
      <c r="F128" s="3">
        <v>0</v>
      </c>
      <c r="G128" s="3">
        <v>16720.87</v>
      </c>
      <c r="H128" s="3">
        <v>36453.17</v>
      </c>
      <c r="I128" s="3">
        <v>0</v>
      </c>
      <c r="J128" s="3">
        <v>0</v>
      </c>
      <c r="K128" s="3">
        <v>127521.24</v>
      </c>
      <c r="L128" s="3">
        <v>199561.24</v>
      </c>
      <c r="M128" s="3">
        <v>27116</v>
      </c>
      <c r="N128" s="3">
        <v>172800</v>
      </c>
      <c r="O128" s="3">
        <v>59652.07</v>
      </c>
      <c r="P128" s="3">
        <v>76843</v>
      </c>
      <c r="Q128" s="3">
        <v>213929</v>
      </c>
      <c r="R128" s="3">
        <v>248457.8</v>
      </c>
    </row>
    <row r="129" spans="1:18" ht="12.75">
      <c r="A129" s="9"/>
      <c r="B129" s="3" t="s">
        <v>25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1490728</v>
      </c>
      <c r="R129" s="3">
        <v>1476000</v>
      </c>
    </row>
    <row r="130" spans="1:18" s="15" customFormat="1" ht="12.75">
      <c r="A130" s="13"/>
      <c r="B130" s="13" t="s">
        <v>8</v>
      </c>
      <c r="C130" s="14">
        <v>2004</v>
      </c>
      <c r="D130" s="14">
        <v>2005</v>
      </c>
      <c r="E130" s="14">
        <v>2006</v>
      </c>
      <c r="F130" s="14">
        <v>2007</v>
      </c>
      <c r="G130" s="14">
        <v>2008</v>
      </c>
      <c r="H130" s="14">
        <v>2009</v>
      </c>
      <c r="I130" s="14">
        <v>2010</v>
      </c>
      <c r="J130" s="14">
        <v>2011</v>
      </c>
      <c r="K130" s="14">
        <v>2012</v>
      </c>
      <c r="L130" s="14">
        <v>2013</v>
      </c>
      <c r="M130" s="14">
        <v>2014</v>
      </c>
      <c r="N130" s="14">
        <v>2015</v>
      </c>
      <c r="O130" s="14">
        <v>2016</v>
      </c>
      <c r="P130" s="14">
        <v>2017</v>
      </c>
      <c r="Q130" s="14">
        <v>2018</v>
      </c>
      <c r="R130" s="14">
        <v>2019</v>
      </c>
    </row>
    <row r="131" spans="1:18" ht="12.75">
      <c r="A131" s="12" t="s">
        <v>15</v>
      </c>
      <c r="B131" s="9" t="s">
        <v>9</v>
      </c>
      <c r="C131" s="11">
        <f aca="true" t="shared" si="16" ref="C131:P131">SUM(C132:C136)</f>
        <v>14556699.93</v>
      </c>
      <c r="D131" s="11">
        <f t="shared" si="16"/>
        <v>18441869.080000002</v>
      </c>
      <c r="E131" s="11">
        <f t="shared" si="16"/>
        <v>17011239.44</v>
      </c>
      <c r="F131" s="11">
        <f t="shared" si="16"/>
        <v>34370074.15</v>
      </c>
      <c r="G131" s="11">
        <f t="shared" si="16"/>
        <v>43780192.379999995</v>
      </c>
      <c r="H131" s="11">
        <f t="shared" si="16"/>
        <v>51430404.56</v>
      </c>
      <c r="I131" s="11">
        <f t="shared" si="16"/>
        <v>63351121.68</v>
      </c>
      <c r="J131" s="11">
        <f t="shared" si="16"/>
        <v>72369890.32</v>
      </c>
      <c r="K131" s="11">
        <f t="shared" si="16"/>
        <v>80837245.63</v>
      </c>
      <c r="L131" s="11">
        <f t="shared" si="16"/>
        <v>82900080.82</v>
      </c>
      <c r="M131" s="11">
        <f t="shared" si="16"/>
        <v>84620717.69</v>
      </c>
      <c r="N131" s="11">
        <f t="shared" si="16"/>
        <v>90385214.31</v>
      </c>
      <c r="O131" s="11">
        <f t="shared" si="16"/>
        <v>91914560.31</v>
      </c>
      <c r="P131" s="11">
        <f t="shared" si="16"/>
        <v>95909439.67</v>
      </c>
      <c r="Q131" s="11">
        <f>SUM(Q132:Q137)</f>
        <v>105104350.25</v>
      </c>
      <c r="R131" s="11">
        <f>SUM(R132:R137)</f>
        <v>108552239.9</v>
      </c>
    </row>
    <row r="132" spans="1:18" ht="12.75">
      <c r="A132" s="3"/>
      <c r="B132" s="3" t="s">
        <v>19</v>
      </c>
      <c r="C132" s="7">
        <v>4166912.31</v>
      </c>
      <c r="D132" s="7">
        <v>4166912.31</v>
      </c>
      <c r="E132" s="7">
        <v>4166912.31</v>
      </c>
      <c r="F132" s="7">
        <v>4166912.31</v>
      </c>
      <c r="G132" s="7">
        <v>6610045</v>
      </c>
      <c r="H132" s="7">
        <v>9121291</v>
      </c>
      <c r="I132" s="7">
        <v>12819380</v>
      </c>
      <c r="J132" s="7">
        <v>13601299</v>
      </c>
      <c r="K132" s="7">
        <v>13807251</v>
      </c>
      <c r="L132" s="7">
        <v>14449673</v>
      </c>
      <c r="M132" s="7">
        <v>15545323</v>
      </c>
      <c r="N132" s="7">
        <v>16275828</v>
      </c>
      <c r="O132" s="7">
        <v>16611913</v>
      </c>
      <c r="P132" s="7">
        <v>16835402</v>
      </c>
      <c r="Q132" s="7">
        <v>16576275</v>
      </c>
      <c r="R132" s="7">
        <v>17378617</v>
      </c>
    </row>
    <row r="133" spans="1:18" ht="12.75">
      <c r="A133" s="3"/>
      <c r="B133" s="3" t="s">
        <v>10</v>
      </c>
      <c r="C133" s="7">
        <v>1150481.25</v>
      </c>
      <c r="D133" s="7">
        <v>2500000</v>
      </c>
      <c r="E133" s="7">
        <v>2848017.76</v>
      </c>
      <c r="F133" s="7">
        <v>13240857.96</v>
      </c>
      <c r="G133" s="7">
        <v>22523358.93</v>
      </c>
      <c r="H133" s="7">
        <v>28616686.56</v>
      </c>
      <c r="I133" s="7">
        <v>35144303.68</v>
      </c>
      <c r="J133" s="7">
        <v>41412291.32</v>
      </c>
      <c r="K133" s="7">
        <v>47844822.63</v>
      </c>
      <c r="L133" s="7">
        <v>47922410.82</v>
      </c>
      <c r="M133" s="7">
        <v>52709445.69</v>
      </c>
      <c r="N133" s="7">
        <v>56196050.31</v>
      </c>
      <c r="O133" s="7">
        <v>56353834.31</v>
      </c>
      <c r="P133" s="7">
        <v>56368378.67</v>
      </c>
      <c r="Q133" s="7">
        <v>56974231.25</v>
      </c>
      <c r="R133" s="7">
        <v>57002199.42</v>
      </c>
    </row>
    <row r="134" spans="1:18" ht="12.75">
      <c r="A134" s="3"/>
      <c r="B134" s="3" t="s">
        <v>11</v>
      </c>
      <c r="C134" s="7">
        <v>1153910.41</v>
      </c>
      <c r="D134" s="7">
        <v>2553910.41</v>
      </c>
      <c r="E134" s="7">
        <v>3667060.55</v>
      </c>
      <c r="F134" s="7">
        <v>3668282.68</v>
      </c>
      <c r="G134" s="7">
        <v>2800000</v>
      </c>
      <c r="H134" s="7">
        <v>2800000</v>
      </c>
      <c r="I134" s="7">
        <v>2800000</v>
      </c>
      <c r="J134" s="7">
        <v>2800000</v>
      </c>
      <c r="K134" s="7">
        <v>2800000</v>
      </c>
      <c r="L134" s="7">
        <v>2800000</v>
      </c>
      <c r="M134" s="7">
        <v>2800000</v>
      </c>
      <c r="N134" s="7">
        <v>2800000</v>
      </c>
      <c r="O134" s="7">
        <v>2800000</v>
      </c>
      <c r="P134" s="7">
        <v>2800000</v>
      </c>
      <c r="Q134" s="7">
        <v>2800000</v>
      </c>
      <c r="R134" s="7">
        <v>2800000</v>
      </c>
    </row>
    <row r="135" spans="1:18" ht="12.75">
      <c r="A135" s="3"/>
      <c r="B135" s="3" t="s">
        <v>12</v>
      </c>
      <c r="C135" s="7">
        <v>3240425.18</v>
      </c>
      <c r="D135" s="7">
        <v>4000000</v>
      </c>
      <c r="E135" s="7">
        <v>4519746.01</v>
      </c>
      <c r="F135" s="7">
        <v>4789453.38</v>
      </c>
      <c r="G135" s="7">
        <v>3790146.47</v>
      </c>
      <c r="H135" s="7">
        <v>1000000</v>
      </c>
      <c r="I135" s="7">
        <v>2500000</v>
      </c>
      <c r="J135" s="7">
        <v>4000000</v>
      </c>
      <c r="K135" s="7">
        <v>5500000</v>
      </c>
      <c r="L135" s="7">
        <v>6500000</v>
      </c>
      <c r="M135" s="7">
        <v>2000000</v>
      </c>
      <c r="N135" s="7">
        <v>3000000</v>
      </c>
      <c r="O135" s="7">
        <v>4000000</v>
      </c>
      <c r="P135" s="7">
        <v>7000000</v>
      </c>
      <c r="Q135" s="7">
        <v>7000000</v>
      </c>
      <c r="R135" s="7">
        <v>2900000</v>
      </c>
    </row>
    <row r="136" spans="1:18" ht="12.75">
      <c r="A136" s="3"/>
      <c r="B136" s="3" t="s">
        <v>13</v>
      </c>
      <c r="C136" s="7">
        <v>4844970.78</v>
      </c>
      <c r="D136" s="7">
        <v>5221046.36</v>
      </c>
      <c r="E136" s="7">
        <v>1809502.81</v>
      </c>
      <c r="F136" s="7">
        <v>8504567.82</v>
      </c>
      <c r="G136" s="7">
        <v>8056641.98</v>
      </c>
      <c r="H136" s="7">
        <v>9892427</v>
      </c>
      <c r="I136" s="7">
        <v>10087438</v>
      </c>
      <c r="J136" s="7">
        <v>10556300</v>
      </c>
      <c r="K136" s="7">
        <v>10885172</v>
      </c>
      <c r="L136" s="7">
        <v>11227997</v>
      </c>
      <c r="M136" s="7">
        <v>11565949</v>
      </c>
      <c r="N136" s="7">
        <f>(3898623+2702394+2235206+757113+2520000)</f>
        <v>12113336</v>
      </c>
      <c r="O136" s="7">
        <v>12148813</v>
      </c>
      <c r="P136" s="7">
        <v>12905659</v>
      </c>
      <c r="Q136" s="7">
        <v>13856688</v>
      </c>
      <c r="R136" s="7">
        <v>14658488</v>
      </c>
    </row>
    <row r="137" spans="1:18" ht="12.75">
      <c r="A137" s="3"/>
      <c r="B137" s="3" t="s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7">
        <v>7897156</v>
      </c>
      <c r="R137" s="7">
        <v>13812935.48</v>
      </c>
    </row>
    <row r="138" spans="1:18" ht="12.75">
      <c r="A138" s="12" t="s">
        <v>14</v>
      </c>
      <c r="B138" s="9" t="s">
        <v>16</v>
      </c>
      <c r="C138" s="9">
        <v>0</v>
      </c>
      <c r="D138" s="9">
        <v>0</v>
      </c>
      <c r="E138" s="11">
        <v>3000000</v>
      </c>
      <c r="F138" s="11">
        <v>0</v>
      </c>
      <c r="G138" s="11">
        <v>166834</v>
      </c>
      <c r="H138" s="11">
        <v>208210</v>
      </c>
      <c r="I138" s="11">
        <v>230870</v>
      </c>
      <c r="J138" s="11">
        <v>36046</v>
      </c>
      <c r="K138" s="11">
        <v>96993</v>
      </c>
      <c r="L138" s="11">
        <v>480323</v>
      </c>
      <c r="M138" s="9">
        <v>0</v>
      </c>
      <c r="N138" s="9">
        <v>0</v>
      </c>
      <c r="O138" s="11">
        <v>255375</v>
      </c>
      <c r="P138" s="11">
        <v>0</v>
      </c>
      <c r="Q138" s="11">
        <v>266696</v>
      </c>
      <c r="R138" s="11">
        <v>0</v>
      </c>
    </row>
    <row r="139" spans="1:18" ht="12.75">
      <c r="A139" s="3"/>
      <c r="B139" s="9" t="s">
        <v>18</v>
      </c>
      <c r="C139" s="11">
        <f aca="true" t="shared" si="17" ref="C139:P139">SUM(C140:C144)</f>
        <v>2200000</v>
      </c>
      <c r="D139" s="11">
        <f t="shared" si="17"/>
        <v>6194686.81</v>
      </c>
      <c r="E139" s="11">
        <f t="shared" si="17"/>
        <v>5150000</v>
      </c>
      <c r="F139" s="11">
        <f t="shared" si="17"/>
        <v>20512751.57</v>
      </c>
      <c r="G139" s="11">
        <f t="shared" si="17"/>
        <v>14892119.19</v>
      </c>
      <c r="H139" s="11">
        <f t="shared" si="17"/>
        <v>19913453.09</v>
      </c>
      <c r="I139" s="11">
        <f t="shared" si="17"/>
        <v>15468696.08</v>
      </c>
      <c r="J139" s="11">
        <f t="shared" si="17"/>
        <v>14730153.02</v>
      </c>
      <c r="K139" s="11">
        <f t="shared" si="17"/>
        <v>21052613.71</v>
      </c>
      <c r="L139" s="11">
        <f t="shared" si="17"/>
        <v>22964657.09</v>
      </c>
      <c r="M139" s="11">
        <f t="shared" si="17"/>
        <v>19588096.139999997</v>
      </c>
      <c r="N139" s="11">
        <f t="shared" si="17"/>
        <v>15235971.95</v>
      </c>
      <c r="O139" s="11">
        <f t="shared" si="17"/>
        <v>17433603.459999997</v>
      </c>
      <c r="P139" s="11">
        <f t="shared" si="17"/>
        <v>19046722.55</v>
      </c>
      <c r="Q139" s="11">
        <f>SUM(Q140:Q145)</f>
        <v>16509519.7</v>
      </c>
      <c r="R139" s="11">
        <f>SUM(R140:R145)</f>
        <v>22533039.18</v>
      </c>
    </row>
    <row r="140" spans="1:18" ht="12.75">
      <c r="A140" s="3"/>
      <c r="B140" s="3" t="s">
        <v>20</v>
      </c>
      <c r="C140" s="7">
        <v>2200000</v>
      </c>
      <c r="D140" s="7">
        <v>3624706.38</v>
      </c>
      <c r="E140" s="7">
        <v>2600000</v>
      </c>
      <c r="F140" s="7">
        <v>13266308.2</v>
      </c>
      <c r="G140" s="7">
        <v>11644068.5</v>
      </c>
      <c r="H140" s="7">
        <v>12382679.86</v>
      </c>
      <c r="I140" s="7">
        <v>9778049.05</v>
      </c>
      <c r="J140" s="7">
        <v>11886828.28</v>
      </c>
      <c r="K140" s="7">
        <v>18077931.55</v>
      </c>
      <c r="L140" s="7">
        <v>17786225.63</v>
      </c>
      <c r="M140" s="7">
        <v>16913717.99</v>
      </c>
      <c r="N140" s="7">
        <v>12914085.78</v>
      </c>
      <c r="O140" s="7">
        <v>15118263.1</v>
      </c>
      <c r="P140" s="7">
        <v>14579015.45</v>
      </c>
      <c r="Q140" s="7">
        <v>5389804.29</v>
      </c>
      <c r="R140" s="7">
        <v>11520892.41</v>
      </c>
    </row>
    <row r="141" spans="1:18" ht="12.75">
      <c r="A141" s="3"/>
      <c r="B141" s="3" t="s">
        <v>21</v>
      </c>
      <c r="C141" s="7">
        <v>0</v>
      </c>
      <c r="D141" s="7">
        <v>0</v>
      </c>
      <c r="E141" s="7">
        <v>0</v>
      </c>
      <c r="F141" s="7">
        <v>0</v>
      </c>
      <c r="G141" s="7">
        <v>2443132.69</v>
      </c>
      <c r="H141" s="7">
        <v>2511246</v>
      </c>
      <c r="I141" s="7">
        <v>3698089</v>
      </c>
      <c r="J141" s="7">
        <v>781919</v>
      </c>
      <c r="K141" s="7">
        <v>205952</v>
      </c>
      <c r="L141" s="7">
        <v>642422</v>
      </c>
      <c r="M141" s="7">
        <v>1095650</v>
      </c>
      <c r="N141" s="7">
        <v>730505</v>
      </c>
      <c r="O141" s="7">
        <v>336085</v>
      </c>
      <c r="P141" s="7">
        <v>223489</v>
      </c>
      <c r="Q141" s="7">
        <v>0</v>
      </c>
      <c r="R141" s="7">
        <v>802342</v>
      </c>
    </row>
    <row r="142" spans="1:18" ht="12.75">
      <c r="A142" s="3"/>
      <c r="B142" s="3" t="s">
        <v>22</v>
      </c>
      <c r="C142" s="7">
        <v>0</v>
      </c>
      <c r="D142" s="7">
        <v>1400000</v>
      </c>
      <c r="E142" s="7">
        <v>1500000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</row>
    <row r="143" spans="1:18" ht="12.75">
      <c r="A143" s="5"/>
      <c r="B143" s="3" t="s">
        <v>23</v>
      </c>
      <c r="C143" s="7">
        <v>0</v>
      </c>
      <c r="D143" s="7">
        <v>759580.43</v>
      </c>
      <c r="E143" s="7">
        <v>1000000</v>
      </c>
      <c r="F143" s="7">
        <v>500000</v>
      </c>
      <c r="G143" s="7">
        <v>500000</v>
      </c>
      <c r="H143" s="7">
        <v>2951370.69</v>
      </c>
      <c r="I143" s="7">
        <v>1520820</v>
      </c>
      <c r="J143" s="7">
        <v>1506105.8</v>
      </c>
      <c r="K143" s="17">
        <v>2303592.14</v>
      </c>
      <c r="L143" s="7">
        <v>3697663.51</v>
      </c>
      <c r="M143" s="7">
        <v>1225406.11</v>
      </c>
      <c r="N143" s="7">
        <v>1037334.77</v>
      </c>
      <c r="O143" s="7">
        <v>1683458.48</v>
      </c>
      <c r="P143" s="7">
        <v>3471534.76</v>
      </c>
      <c r="Q143" s="7">
        <v>2263961.41</v>
      </c>
      <c r="R143" s="7">
        <v>1530004.77</v>
      </c>
    </row>
    <row r="144" spans="1:18" ht="12.75">
      <c r="A144" s="9"/>
      <c r="B144" s="3" t="s">
        <v>24</v>
      </c>
      <c r="C144" s="7">
        <v>0</v>
      </c>
      <c r="D144" s="7">
        <v>410400</v>
      </c>
      <c r="E144" s="7">
        <v>50000</v>
      </c>
      <c r="F144" s="7">
        <v>6746443.37</v>
      </c>
      <c r="G144" s="7">
        <v>304918</v>
      </c>
      <c r="H144" s="7">
        <v>2068156.54</v>
      </c>
      <c r="I144" s="7">
        <v>471738.03</v>
      </c>
      <c r="J144" s="7">
        <v>555299.94</v>
      </c>
      <c r="K144" s="7">
        <v>465138.02</v>
      </c>
      <c r="L144" s="7">
        <v>838345.95</v>
      </c>
      <c r="M144" s="7">
        <v>353322.04</v>
      </c>
      <c r="N144" s="7">
        <v>554046.4</v>
      </c>
      <c r="O144" s="7">
        <v>295796.88</v>
      </c>
      <c r="P144" s="7">
        <v>772683.34</v>
      </c>
      <c r="Q144" s="7">
        <v>958598</v>
      </c>
      <c r="R144" s="7">
        <v>801800</v>
      </c>
    </row>
    <row r="145" spans="1:18" ht="12.75">
      <c r="A145" s="9"/>
      <c r="B145" s="3" t="s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7">
        <v>7897156</v>
      </c>
      <c r="R145" s="7">
        <v>7878000</v>
      </c>
    </row>
    <row r="146" spans="1:18" ht="12.75">
      <c r="A146" s="3"/>
      <c r="B146" s="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"/>
      <c r="P146" s="3"/>
      <c r="Q146" s="3"/>
      <c r="R146" s="3"/>
    </row>
    <row r="147" spans="1:18" ht="12.75">
      <c r="A147" s="3"/>
      <c r="B147" s="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"/>
      <c r="P147" s="3"/>
      <c r="Q147" s="3"/>
      <c r="R147" s="3"/>
    </row>
    <row r="148" spans="1:18" ht="12.75">
      <c r="A148" s="9"/>
      <c r="B148" s="9"/>
      <c r="C148" s="9"/>
      <c r="D148" s="9"/>
      <c r="E148" s="9"/>
      <c r="F148" s="9"/>
      <c r="G148" s="9"/>
      <c r="H148" s="18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>
      <c r="A149" s="3"/>
      <c r="B149" s="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2.75">
      <c r="A150" s="3"/>
      <c r="B150" s="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3"/>
      <c r="P150" s="3"/>
      <c r="Q150" s="3"/>
      <c r="R150" s="3"/>
    </row>
    <row r="151" spans="1:18" ht="12.75">
      <c r="A151" s="3"/>
      <c r="B151" s="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"/>
      <c r="P151" s="3"/>
      <c r="Q151" s="3"/>
      <c r="R151" s="3"/>
    </row>
    <row r="152" spans="1:18" ht="12.75">
      <c r="A152" s="3"/>
      <c r="B152" s="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"/>
      <c r="P152" s="3"/>
      <c r="Q152" s="3"/>
      <c r="R152" s="3"/>
    </row>
    <row r="153" spans="1:18" ht="12.75">
      <c r="A153" s="5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9"/>
      <c r="B154" s="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9"/>
      <c r="P154" s="9"/>
      <c r="Q154" s="9"/>
      <c r="R154" s="9"/>
    </row>
    <row r="155" spans="1:18" ht="12.75">
      <c r="A155" s="3"/>
      <c r="B155" s="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3"/>
      <c r="P155" s="3"/>
      <c r="Q155" s="3"/>
      <c r="R155" s="3"/>
    </row>
    <row r="156" spans="1:18" ht="12.75">
      <c r="A156" s="3"/>
      <c r="B156" s="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3"/>
      <c r="P156" s="3"/>
      <c r="Q156" s="3"/>
      <c r="R156" s="3"/>
    </row>
    <row r="157" spans="1:18" ht="12.75">
      <c r="A157" s="3"/>
      <c r="B157" s="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"/>
      <c r="P157" s="3"/>
      <c r="Q157" s="3"/>
      <c r="R157" s="3"/>
    </row>
    <row r="158" spans="1:18" ht="12.75">
      <c r="A158" s="3"/>
      <c r="B158" s="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"/>
      <c r="P158" s="3"/>
      <c r="Q158" s="3"/>
      <c r="R158" s="3"/>
    </row>
    <row r="159" spans="1:18" ht="12.75">
      <c r="A159" s="3"/>
      <c r="B159" s="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8"/>
      <c r="P159" s="8"/>
      <c r="Q159" s="8"/>
      <c r="R159" s="8"/>
    </row>
    <row r="160" spans="1:18" ht="12.75">
      <c r="A160" s="9"/>
      <c r="B160" s="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2.75">
      <c r="A161" s="3"/>
      <c r="B161" s="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2.75">
      <c r="A162" s="3"/>
      <c r="B162" s="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</sheetData>
  <sheetProtection/>
  <printOptions gridLines="1"/>
  <pageMargins left="0.5905511811023623" right="0.5905511811023623" top="0.984251968503937" bottom="0.984251968503937" header="0.5118110236220472" footer="0.5118110236220472"/>
  <pageSetup orientation="landscape" paperSize="9" r:id="rId1"/>
  <headerFooter alignWithMargins="0">
    <oddFooter>&amp;R&amp;"-,Standard"&amp;9Seite &amp;P</oddFooter>
  </headerFooter>
  <rowBreaks count="8" manualBreakCount="8">
    <brk id="16" max="255" man="1"/>
    <brk id="32" max="255" man="1"/>
    <brk id="48" max="255" man="1"/>
    <brk id="65" max="255" man="1"/>
    <brk id="81" max="255" man="1"/>
    <brk id="97" max="255" man="1"/>
    <brk id="113" max="255" man="1"/>
    <brk id="129" max="255" man="1"/>
  </rowBreaks>
  <ignoredErrors>
    <ignoredError sqref="E10:N10 C2:P2 O10:P15 C18:R18 C34:D34 E34:F39 G34:L34 M34:P39 C42:P47 Q27:R30 I27:J30 Q42:R42 C50:D50 E65:F65 G58:H58 I65:L65 E50:P54 M58:P58 Q51:R54 I58:L63 C58:F63 Q59:R62 R64 E55:M55 O55:P55 R56 R55 R50 R63 R58" formulaRange="1"/>
    <ignoredError sqref="Q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BSB</dc:creator>
  <cp:keywords/>
  <dc:description/>
  <cp:lastModifiedBy>Plammer, Andreas</cp:lastModifiedBy>
  <cp:lastPrinted>2020-10-12T13:26:23Z</cp:lastPrinted>
  <dcterms:created xsi:type="dcterms:W3CDTF">2005-06-03T09:46:05Z</dcterms:created>
  <dcterms:modified xsi:type="dcterms:W3CDTF">2020-10-12T13:27:36Z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COO.3000.127.7.416415</vt:lpwstr>
  </property>
  <property fmtid="{D5CDD505-2E9C-101B-9397-08002B2CF9AE}" pid="3" name="FSC#COOELAK@1.1001:Subject">
    <vt:lpwstr>3621/J: Arbeiterkammern: Rückstellungen (Folgeanfrage) - Termin Parlament 01.12.2020</vt:lpwstr>
  </property>
  <property fmtid="{D5CDD505-2E9C-101B-9397-08002B2CF9AE}" pid="4" name="FSC#COOELAK@1.1001:FileReference">
    <vt:lpwstr>2020-0.634.045</vt:lpwstr>
  </property>
  <property fmtid="{D5CDD505-2E9C-101B-9397-08002B2CF9AE}" pid="5" name="FSC#COOELAK@1.1001:FileRefYear">
    <vt:lpwstr>2020</vt:lpwstr>
  </property>
  <property fmtid="{D5CDD505-2E9C-101B-9397-08002B2CF9AE}" pid="6" name="FSC#COOELAK@1.1001:FileRefOrdinal">
    <vt:lpwstr>634045</vt:lpwstr>
  </property>
  <property fmtid="{D5CDD505-2E9C-101B-9397-08002B2CF9AE}" pid="7" name="FSC#COOELAK@1.1001:FileRefOU">
    <vt:lpwstr>I/4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Mag.iur. Andreas Plammer</vt:lpwstr>
  </property>
  <property fmtid="{D5CDD505-2E9C-101B-9397-08002B2CF9AE}" pid="10" name="FSC#COOELAK@1.1001:OwnerExtension">
    <vt:lpwstr>630781</vt:lpwstr>
  </property>
  <property fmtid="{D5CDD505-2E9C-101B-9397-08002B2CF9AE}" pid="11" name="FSC#COOELAK@1.1001:OwnerFaxExtension">
    <vt:lpwstr>+43 (1) 7158257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BMAFJ - IV/B/8 (Kollektives Arbeitsrecht)</vt:lpwstr>
  </property>
  <property fmtid="{D5CDD505-2E9C-101B-9397-08002B2CF9AE}" pid="17" name="FSC#COOELAK@1.1001:CreatedAt">
    <vt:lpwstr>23.10.2020</vt:lpwstr>
  </property>
  <property fmtid="{D5CDD505-2E9C-101B-9397-08002B2CF9AE}" pid="18" name="FSC#COOELAK@1.1001:OU">
    <vt:lpwstr>BMAFJ - I/4 (Rechtsdienst, Parlamentarische Anfragen und Ministerrat)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*COO.3000.127.7.416415*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*2020-0.634.045*</vt:lpwstr>
  </property>
  <property fmtid="{D5CDD505-2E9C-101B-9397-08002B2CF9AE}" pid="23" name="FSC#COOELAK@1.1001:ExternalRef">
    <vt:lpwstr>BKA - PDion (PDion)3621/J-NR/2020</vt:lpwstr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BMAFJ - IV/B/8 (Kollektives Arbeitsrecht)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>BKA - PDion (PDion)3621/J-NR/2020</vt:lpwstr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>02.10.2020</vt:lpwstr>
  </property>
  <property fmtid="{D5CDD505-2E9C-101B-9397-08002B2CF9AE}" pid="32" name="FSC#EIBPRECONFIG@1.1001:OwnerEmail">
    <vt:lpwstr>Andreas.Plammer@bmafj.gv.at</vt:lpwstr>
  </property>
  <property fmtid="{D5CDD505-2E9C-101B-9397-08002B2CF9AE}" pid="33" name="FSC#EIBPRECONFIG@1.1001:OUEmail">
    <vt:lpwstr>vii8@sozialministerium.at</vt:lpwstr>
  </property>
  <property fmtid="{D5CDD505-2E9C-101B-9397-08002B2CF9AE}" pid="34" name="FSC#EIBPRECONFIG@1.1001:OwnerGender">
    <vt:lpwstr>Männlich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>Parlamentarische Anfragen </vt:lpwstr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>Stubenring 1 , 1010 Wien</vt:lpwstr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>Abzeichnen
Abzeichnen
Abzeichnen
Abzeichnen
Abzeichnen
Abzeichnen</vt:lpwstr>
  </property>
  <property fmtid="{D5CDD505-2E9C-101B-9397-08002B2CF9AE}" pid="50" name="FSC#EIBPRECONFIG@1.1001:currentuser">
    <vt:lpwstr>COO.3000.100.1.634006</vt:lpwstr>
  </property>
  <property fmtid="{D5CDD505-2E9C-101B-9397-08002B2CF9AE}" pid="51" name="FSC#EIBPRECONFIG@1.1001:currentuserrolegroup">
    <vt:lpwstr>COO.3000.100.1.631035</vt:lpwstr>
  </property>
  <property fmtid="{D5CDD505-2E9C-101B-9397-08002B2CF9AE}" pid="52" name="FSC#EIBPRECONFIG@1.1001:currentuserroleposition">
    <vt:lpwstr>COO.1.1001.1.4329</vt:lpwstr>
  </property>
  <property fmtid="{D5CDD505-2E9C-101B-9397-08002B2CF9AE}" pid="53" name="FSC#EIBPRECONFIG@1.1001:currentuserroot">
    <vt:lpwstr>COO.3000.127.2.640</vt:lpwstr>
  </property>
  <property fmtid="{D5CDD505-2E9C-101B-9397-08002B2CF9AE}" pid="54" name="FSC#EIBPRECONFIG@1.1001:toplevelobject">
    <vt:lpwstr>COO.3000.127.7.375345</vt:lpwstr>
  </property>
  <property fmtid="{D5CDD505-2E9C-101B-9397-08002B2CF9AE}" pid="55" name="FSC#EIBPRECONFIG@1.1001:objchangedby">
    <vt:lpwstr>Rosanna PLIEßNIG, BSc</vt:lpwstr>
  </property>
  <property fmtid="{D5CDD505-2E9C-101B-9397-08002B2CF9AE}" pid="56" name="FSC#EIBPRECONFIG@1.1001:objchangedat">
    <vt:lpwstr>01.12.2020</vt:lpwstr>
  </property>
  <property fmtid="{D5CDD505-2E9C-101B-9397-08002B2CF9AE}" pid="57" name="FSC#EIBPRECONFIG@1.1001:objname">
    <vt:lpwstr>PA 3621 - Beilage</vt:lpwstr>
  </property>
  <property fmtid="{D5CDD505-2E9C-101B-9397-08002B2CF9AE}" pid="58" name="FSC$NOPARSEFILE">
    <vt:bool>true</vt:bool>
  </property>
  <property fmtid="{D5CDD505-2E9C-101B-9397-08002B2CF9AE}" pid="59" name="FSC#SAPConfigSettingsSC@101.9800:FMM_EXT_KEY">
    <vt:lpwstr/>
  </property>
  <property fmtid="{D5CDD505-2E9C-101B-9397-08002B2CF9AE}" pid="60" name="FSC#SAPConfigSettingsSC@101.9800:FMM_CONTACT_PERSON">
    <vt:lpwstr/>
  </property>
  <property fmtid="{D5CDD505-2E9C-101B-9397-08002B2CF9AE}" pid="61" name="FSC#SAPConfigSettingsSC@101.9800:FMM_GESAMTBETRAG">
    <vt:lpwstr/>
  </property>
  <property fmtid="{D5CDD505-2E9C-101B-9397-08002B2CF9AE}" pid="62" name="FSC#SAPConfigSettingsSC@101.9800:FMM_GESAMTBETRAG_WORT">
    <vt:lpwstr/>
  </property>
  <property fmtid="{D5CDD505-2E9C-101B-9397-08002B2CF9AE}" pid="63" name="FSC#SAPConfigSettingsSC@101.9800:FMM_ANZAHL_DER_POS_BEWILLIGUNG">
    <vt:lpwstr/>
  </property>
  <property fmtid="{D5CDD505-2E9C-101B-9397-08002B2CF9AE}" pid="64" name="FSC#SAPConfigSettingsSC@101.9800:FMM_POSITIONS_AGREEMENT">
    <vt:lpwstr/>
  </property>
  <property fmtid="{D5CDD505-2E9C-101B-9397-08002B2CF9AE}" pid="65" name="FSC#SAPConfigSettingsSC@101.9800:FMM_POSITIONS">
    <vt:lpwstr/>
  </property>
  <property fmtid="{D5CDD505-2E9C-101B-9397-08002B2CF9AE}" pid="66" name="FSC#SAPConfigSettingsSC@101.9800:FMM_BIC_ALTERNATIV">
    <vt:lpwstr/>
  </property>
  <property fmtid="{D5CDD505-2E9C-101B-9397-08002B2CF9AE}" pid="67" name="FSC#SAPConfigSettingsSC@101.9800:FMM_IBAN_ALTERNATIV">
    <vt:lpwstr/>
  </property>
  <property fmtid="{D5CDD505-2E9C-101B-9397-08002B2CF9AE}" pid="68" name="FSC#SAPConfigSettingsSC@101.9800:FMM_ABLEHNGRUND">
    <vt:lpwstr/>
  </property>
  <property fmtid="{D5CDD505-2E9C-101B-9397-08002B2CF9AE}" pid="69" name="FSC#SAPConfigSettingsSC@101.9800:FMM_ABLEHNGRUND_SONSTIGES_TXT">
    <vt:lpwstr/>
  </property>
  <property fmtid="{D5CDD505-2E9C-101B-9397-08002B2CF9AE}" pid="70" name="FSC#SAPConfigSettingsSC@101.9800:FMM_ANTRAGSBESCHREIBUNG">
    <vt:lpwstr/>
  </property>
  <property fmtid="{D5CDD505-2E9C-101B-9397-08002B2CF9AE}" pid="71" name="FSC#SAPConfigSettingsSC@101.9800:FMM_ABP_NUMMER">
    <vt:lpwstr/>
  </property>
  <property fmtid="{D5CDD505-2E9C-101B-9397-08002B2CF9AE}" pid="72" name="FSC#SAPConfigSettingsSC@101.9800:FMM_TURNUSARZT">
    <vt:lpwstr/>
  </property>
  <property fmtid="{D5CDD505-2E9C-101B-9397-08002B2CF9AE}" pid="73" name="FSC#SAPConfigSettingsSC@101.9800:FMM_GRM_VAL_FROM">
    <vt:lpwstr/>
  </property>
  <property fmtid="{D5CDD505-2E9C-101B-9397-08002B2CF9AE}" pid="74" name="FSC#SAPConfigSettingsSC@101.9800:FMM_GRM_VAL_TO">
    <vt:lpwstr/>
  </property>
  <property fmtid="{D5CDD505-2E9C-101B-9397-08002B2CF9AE}" pid="75" name="FSC#SAPConfigSettingsSC@101.9800:FMM_VORGESCHLAGENER_BETRAG">
    <vt:lpwstr/>
  </property>
  <property fmtid="{D5CDD505-2E9C-101B-9397-08002B2CF9AE}" pid="76" name="FSC#SAPConfigSettingsSC@101.9800:FMM_GESAMTPROJEKTSUMME">
    <vt:lpwstr/>
  </property>
  <property fmtid="{D5CDD505-2E9C-101B-9397-08002B2CF9AE}" pid="77" name="FSC#SAPConfigSettingsSC@101.9800:FMM_BEANTRAGTER_BETRAG">
    <vt:lpwstr/>
  </property>
  <property fmtid="{D5CDD505-2E9C-101B-9397-08002B2CF9AE}" pid="78" name="FSC#SAPConfigSettingsSC@101.9800:FMM_BILL_DATE">
    <vt:lpwstr/>
  </property>
  <property fmtid="{D5CDD505-2E9C-101B-9397-08002B2CF9AE}" pid="79" name="FSC#SAPConfigSettingsSC@101.9800:FMM_SERVICE_ORG_ID">
    <vt:lpwstr/>
  </property>
  <property fmtid="{D5CDD505-2E9C-101B-9397-08002B2CF9AE}" pid="80" name="FSC#SAPConfigSettingsSC@101.9800:FMM_SERVICE_ORG_SHORT">
    <vt:lpwstr/>
  </property>
  <property fmtid="{D5CDD505-2E9C-101B-9397-08002B2CF9AE}" pid="81" name="FSC#SAPConfigSettingsSC@101.9800:FMM_SERVICE_ORG_TEXT">
    <vt:lpwstr/>
  </property>
  <property fmtid="{D5CDD505-2E9C-101B-9397-08002B2CF9AE}" pid="82" name="FSC#SAPConfigSettingsSC@101.9800:FMM_GESAMTPROJEKTSUMME_WORT">
    <vt:lpwstr/>
  </property>
  <property fmtid="{D5CDD505-2E9C-101B-9397-08002B2CF9AE}" pid="83" name="FSC#SAPConfigSettingsSC@101.9800:FMM_BEANTRAGTER_BETRAG_WORT">
    <vt:lpwstr/>
  </property>
  <property fmtid="{D5CDD505-2E9C-101B-9397-08002B2CF9AE}" pid="84" name="FSC#SAPConfigSettingsSC@101.9800:FMM_VORGESCHLAGENER_BETRAG_WORT">
    <vt:lpwstr/>
  </property>
  <property fmtid="{D5CDD505-2E9C-101B-9397-08002B2CF9AE}" pid="85" name="FSC#SAPConfigSettingsSC@101.9800:FMM_ANZAHL_DER_POS_ANTRAG">
    <vt:lpwstr/>
  </property>
  <property fmtid="{D5CDD505-2E9C-101B-9397-08002B2CF9AE}" pid="86" name="FSC#SAPConfigSettingsSC@101.9800:FMM_SWIFT_BIC">
    <vt:lpwstr/>
  </property>
  <property fmtid="{D5CDD505-2E9C-101B-9397-08002B2CF9AE}" pid="87" name="FSC#SAPConfigSettingsSC@101.9800:FMM_VERTRAG_FOERDERBARE_KOSTEN">
    <vt:lpwstr/>
  </property>
  <property fmtid="{D5CDD505-2E9C-101B-9397-08002B2CF9AE}" pid="88" name="FSC#SAPConfigSettingsSC@101.9800:FMM_VERTRAG_NICHT_FOERDERBARE_KOSTEN">
    <vt:lpwstr/>
  </property>
  <property fmtid="{D5CDD505-2E9C-101B-9397-08002B2CF9AE}" pid="89" name="FSC#SAPConfigSettingsSC@101.9800:FMM_RUECKFORDERUNGSGRUND">
    <vt:lpwstr/>
  </property>
  <property fmtid="{D5CDD505-2E9C-101B-9397-08002B2CF9AE}" pid="90" name="FSC#SAPConfigSettingsSC@101.9800:FMM_WIRKUNGSZIELE_EVALUIERUNG">
    <vt:lpwstr/>
  </property>
  <property fmtid="{D5CDD505-2E9C-101B-9397-08002B2CF9AE}" pid="91" name="FSC#SAPConfigSettingsSC@101.9800:FMM_VERTRAG_PROJEKTBESCHREIBUNG">
    <vt:lpwstr/>
  </property>
  <property fmtid="{D5CDD505-2E9C-101B-9397-08002B2CF9AE}" pid="92" name="FSC#SAPConfigSettingsSC@101.9800:FMM_FREITEXT_ALLGEMEINES_SCHREIBEN">
    <vt:lpwstr/>
  </property>
  <property fmtid="{D5CDD505-2E9C-101B-9397-08002B2CF9AE}" pid="93" name="FSC#SAPConfigSettingsSC@101.9800:FMM_ERGEBNIS_DER_ANTRAGSPRUEFUNG">
    <vt:lpwstr/>
  </property>
  <property fmtid="{D5CDD505-2E9C-101B-9397-08002B2CF9AE}" pid="94" name="FSC#SAPConfigSettingsSC@101.9800:FMM_ADRESSE_ALLGEMEINES_SCHREIBEN">
    <vt:lpwstr/>
  </property>
  <property fmtid="{D5CDD505-2E9C-101B-9397-08002B2CF9AE}" pid="95" name="FSC#SAPConfigSettingsSC@101.9800:FMM_PROJEKTZEITRAUM_BIS_PLUS_1M">
    <vt:lpwstr/>
  </property>
  <property fmtid="{D5CDD505-2E9C-101B-9397-08002B2CF9AE}" pid="96" name="FSC#SAPConfigSettingsSC@101.9800:FMM_PROJEKTZEITRAUM_BIS_PLUS_3M">
    <vt:lpwstr/>
  </property>
  <property fmtid="{D5CDD505-2E9C-101B-9397-08002B2CF9AE}" pid="97" name="FSC#SAPConfigSettingsSC@101.9800:FMM_ERSTELLUNGSDATUM_PLUS_35T">
    <vt:lpwstr/>
  </property>
  <property fmtid="{D5CDD505-2E9C-101B-9397-08002B2CF9AE}" pid="98" name="FSC#SAPConfigSettingsSC@101.9800:FMM_VETRAG_SPEZIELLE_FOEDERBEDG">
    <vt:lpwstr/>
  </property>
  <property fmtid="{D5CDD505-2E9C-101B-9397-08002B2CF9AE}" pid="99" name="FSC#SAPConfigSettingsSC@101.9800:FMM_RUECK_FV">
    <vt:lpwstr/>
  </property>
  <property fmtid="{D5CDD505-2E9C-101B-9397-08002B2CF9AE}" pid="100" name="FSC#SAPConfigSettingsSC@101.9800:FMM_ZANTRAGDATUM">
    <vt:lpwstr/>
  </property>
  <property fmtid="{D5CDD505-2E9C-101B-9397-08002B2CF9AE}" pid="101" name="FSC#SAPConfigSettingsSC@101.9800:FMM_DATUM_DES_ANSUCHENS">
    <vt:lpwstr/>
  </property>
  <property fmtid="{D5CDD505-2E9C-101B-9397-08002B2CF9AE}" pid="102" name="FSC#SAPConfigSettingsSC@101.9800:FMM_1_NACHTRAG">
    <vt:lpwstr/>
  </property>
  <property fmtid="{D5CDD505-2E9C-101B-9397-08002B2CF9AE}" pid="103" name="FSC#SAPConfigSettingsSC@101.9800:FMM_2_NACHTRAG">
    <vt:lpwstr/>
  </property>
  <property fmtid="{D5CDD505-2E9C-101B-9397-08002B2CF9AE}" pid="104" name="FSC#SAPConfigSettingsSC@101.9800:FMM_PROJEKTZEITRAUM_VON">
    <vt:lpwstr/>
  </property>
  <property fmtid="{D5CDD505-2E9C-101B-9397-08002B2CF9AE}" pid="105" name="FSC#SAPConfigSettingsSC@101.9800:FMM_PROJEKTZEITRAUM_BIS">
    <vt:lpwstr/>
  </property>
  <property fmtid="{D5CDD505-2E9C-101B-9397-08002B2CF9AE}" pid="106" name="FSC#SAPConfigSettingsSC@101.9800:FMM_IBAN">
    <vt:lpwstr/>
  </property>
  <property fmtid="{D5CDD505-2E9C-101B-9397-08002B2CF9AE}" pid="107" name="FSC#SAPConfigSettingsSC@101.9800:FMM_RECHTSGRUNDLAGE">
    <vt:lpwstr/>
  </property>
  <property fmtid="{D5CDD505-2E9C-101B-9397-08002B2CF9AE}" pid="108" name="FSC#SAPConfigSettingsSC@101.9800:FMM_POSITIONS_APPLICATION">
    <vt:lpwstr/>
  </property>
  <property fmtid="{D5CDD505-2E9C-101B-9397-08002B2CF9AE}" pid="109" name="FSC#SAPConfigSettingsSC@101.9800:FMM_AUFWANDSART_ID">
    <vt:lpwstr/>
  </property>
  <property fmtid="{D5CDD505-2E9C-101B-9397-08002B2CF9AE}" pid="110" name="FSC#SAPConfigSettingsSC@101.9800:FMM_AUFWANDSART_TEXT">
    <vt:lpwstr/>
  </property>
  <property fmtid="{D5CDD505-2E9C-101B-9397-08002B2CF9AE}" pid="111" name="FSC#SAPConfigSettingsSC@101.9800:FMM_GRANTOR_ADDRESS">
    <vt:lpwstr/>
  </property>
  <property fmtid="{D5CDD505-2E9C-101B-9397-08002B2CF9AE}" pid="112" name="FSC#SAPConfigSettingsSC@101.9800:FMM_GRANTOR">
    <vt:lpwstr/>
  </property>
  <property fmtid="{D5CDD505-2E9C-101B-9397-08002B2CF9AE}" pid="113" name="FSC#SAPConfigSettingsSC@101.9800:FMM_GRANTOR_ID">
    <vt:lpwstr/>
  </property>
  <property fmtid="{D5CDD505-2E9C-101B-9397-08002B2CF9AE}" pid="114" name="FSC#SAPConfigSettingsSC@101.9800:FMM_GESCHAEFTSZAHL">
    <vt:lpwstr/>
  </property>
  <property fmtid="{D5CDD505-2E9C-101B-9397-08002B2CF9AE}" pid="115" name="FSC#SAPConfigSettingsSC@101.9800:FMM_MITTELVORBINDUNG">
    <vt:lpwstr/>
  </property>
  <property fmtid="{D5CDD505-2E9C-101B-9397-08002B2CF9AE}" pid="116" name="FSC#SAPConfigSettingsSC@101.9800:FMM_MITTELBINDUNG">
    <vt:lpwstr/>
  </property>
  <property fmtid="{D5CDD505-2E9C-101B-9397-08002B2CF9AE}" pid="117" name="FSC#SAPConfigSettingsSC@101.9800:FMM_PROGRAM_NAME">
    <vt:lpwstr/>
  </property>
  <property fmtid="{D5CDD505-2E9C-101B-9397-08002B2CF9AE}" pid="118" name="FSC#SAPConfigSettingsSC@101.9800:FMM_PROGRAM_ID">
    <vt:lpwstr/>
  </property>
  <property fmtid="{D5CDD505-2E9C-101B-9397-08002B2CF9AE}" pid="119" name="FSC#SAPConfigSettingsSC@101.9800:FMM_TRADEID">
    <vt:lpwstr/>
  </property>
  <property fmtid="{D5CDD505-2E9C-101B-9397-08002B2CF9AE}" pid="120" name="FSC#SAPConfigSettingsSC@101.9800:FMM_VEREINSREGISTERNUMMER">
    <vt:lpwstr/>
  </property>
  <property fmtid="{D5CDD505-2E9C-101B-9397-08002B2CF9AE}" pid="121" name="FSC#SAPConfigSettingsSC@101.9800:FMM_10_MONATLICHE_RATE">
    <vt:lpwstr/>
  </property>
  <property fmtid="{D5CDD505-2E9C-101B-9397-08002B2CF9AE}" pid="122" name="FSC#SAPConfigSettingsSC@101.9800:FMM_10_MONATLICHE_RATE_WAER">
    <vt:lpwstr/>
  </property>
  <property fmtid="{D5CDD505-2E9C-101B-9397-08002B2CF9AE}" pid="123" name="FSC#SAPConfigSettingsSC@101.9800:FMM_10_GP_DETAILBEZ">
    <vt:lpwstr/>
  </property>
  <property fmtid="{D5CDD505-2E9C-101B-9397-08002B2CF9AE}" pid="124" name="FSC#SAPConfigSettingsSC@101.9800:FMM_XX_LGS_MULTISELECT">
    <vt:lpwstr/>
  </property>
  <property fmtid="{D5CDD505-2E9C-101B-9397-08002B2CF9AE}" pid="125" name="FSC#SAPConfigSettingsSC@101.9800:FMM_XX_BUNDESLAND_MULTISELECT">
    <vt:lpwstr/>
  </property>
  <property fmtid="{D5CDD505-2E9C-101B-9397-08002B2CF9AE}" pid="126" name="FSC#SAPConfigSettingsSC@101.9800:FMM_GRANTOR_TYPE_TEXT">
    <vt:lpwstr/>
  </property>
  <property fmtid="{D5CDD505-2E9C-101B-9397-08002B2CF9AE}" pid="127" name="FSC#SAPConfigSettingsSC@101.9800:FMM_GRANTOR_TYPE">
    <vt:lpwstr/>
  </property>
  <property fmtid="{D5CDD505-2E9C-101B-9397-08002B2CF9AE}" pid="128" name="FSC#EIBPRECONFIG@1.1001:EIBInternalApprovedAt">
    <vt:lpwstr/>
  </property>
  <property fmtid="{D5CDD505-2E9C-101B-9397-08002B2CF9AE}" pid="129" name="FSC#EIBPRECONFIG@1.1001:EIBInternalApprovedBy">
    <vt:lpwstr/>
  </property>
  <property fmtid="{D5CDD505-2E9C-101B-9397-08002B2CF9AE}" pid="130" name="FSC#EIBPRECONFIG@1.1001:EIBInternalApprovedByPostTitle">
    <vt:lpwstr/>
  </property>
  <property fmtid="{D5CDD505-2E9C-101B-9397-08002B2CF9AE}" pid="131" name="FSC#EIBPRECONFIG@1.1001:EIBSettlementApprovedBy">
    <vt:lpwstr/>
  </property>
  <property fmtid="{D5CDD505-2E9C-101B-9397-08002B2CF9AE}" pid="132" name="FSC#EIBPRECONFIG@1.1001:EIBSettlementApprovedByFirstnameSurname">
    <vt:lpwstr/>
  </property>
  <property fmtid="{D5CDD505-2E9C-101B-9397-08002B2CF9AE}" pid="133" name="FSC#EIBPRECONFIG@1.1001:EIBSettlementApprovedByPostTitle">
    <vt:lpwstr/>
  </property>
  <property fmtid="{D5CDD505-2E9C-101B-9397-08002B2CF9AE}" pid="134" name="FSC#EIBPRECONFIG@1.1001:EIBApprovedBySubst">
    <vt:lpwstr/>
  </property>
  <property fmtid="{D5CDD505-2E9C-101B-9397-08002B2CF9AE}" pid="135" name="FSC#EIBPRECONFIG@1.1001:EIBApprovedByPostTitle">
    <vt:lpwstr/>
  </property>
  <property fmtid="{D5CDD505-2E9C-101B-9397-08002B2CF9AE}" pid="136" name="FSC#EIBPRECONFIG@1.1001:EIBDispatchedByPostTitle">
    <vt:lpwstr/>
  </property>
  <property fmtid="{D5CDD505-2E9C-101B-9397-08002B2CF9AE}" pid="137" name="FSC#EIBPRECONFIG@1.1001:FileOUEmail">
    <vt:lpwstr/>
  </property>
  <property fmtid="{D5CDD505-2E9C-101B-9397-08002B2CF9AE}" pid="138" name="FSC#EIBPRECONFIG@1.1001:FileOUName">
    <vt:lpwstr>BMAFJ - I/4 (Rechtsdienst, Parlamentarische Anfragen und Ministerrat)</vt:lpwstr>
  </property>
  <property fmtid="{D5CDD505-2E9C-101B-9397-08002B2CF9AE}" pid="139" name="FSC#EIBPRECONFIG@1.1001:FileOUDescr">
    <vt:lpwstr/>
  </property>
  <property fmtid="{D5CDD505-2E9C-101B-9397-08002B2CF9AE}" pid="140" name="FSC#EIBPRECONFIG@1.1001:objchangedbyPostTitle">
    <vt:lpwstr>BSc</vt:lpwstr>
  </property>
  <property fmtid="{D5CDD505-2E9C-101B-9397-08002B2CF9AE}" pid="141" name="FSC#EIBPRECONFIG@1.1001:EIBProcessResponsiblePhone">
    <vt:lpwstr>630781</vt:lpwstr>
  </property>
  <property fmtid="{D5CDD505-2E9C-101B-9397-08002B2CF9AE}" pid="142" name="FSC#EIBPRECONFIG@1.1001:EIBProcessResponsibleMail">
    <vt:lpwstr>Andreas.Plammer@bmafj.gv.at</vt:lpwstr>
  </property>
  <property fmtid="{D5CDD505-2E9C-101B-9397-08002B2CF9AE}" pid="143" name="FSC#EIBPRECONFIG@1.1001:EIBProcessResponsibleFax">
    <vt:lpwstr>+43 (1) 7158257</vt:lpwstr>
  </property>
  <property fmtid="{D5CDD505-2E9C-101B-9397-08002B2CF9AE}" pid="144" name="FSC#EIBPRECONFIG@1.1001:EIBProcessResponsiblePostTitle">
    <vt:lpwstr/>
  </property>
  <property fmtid="{D5CDD505-2E9C-101B-9397-08002B2CF9AE}" pid="145" name="FSC#EIBPRECONFIG@1.1001:EIBProcessResponsible">
    <vt:lpwstr>Mag.iur. Andreas Plammer</vt:lpwstr>
  </property>
  <property fmtid="{D5CDD505-2E9C-101B-9397-08002B2CF9AE}" pid="146" name="FSC#EIBPRECONFIG@1.1001:FileResponsibleFullName">
    <vt:lpwstr>Mag. Sandra Guld</vt:lpwstr>
  </property>
  <property fmtid="{D5CDD505-2E9C-101B-9397-08002B2CF9AE}" pid="147" name="FSC#EIBPRECONFIG@1.1001:FileResponsibleFirstnameSurname">
    <vt:lpwstr>Sandra Guld</vt:lpwstr>
  </property>
  <property fmtid="{D5CDD505-2E9C-101B-9397-08002B2CF9AE}" pid="148" name="FSC#EIBPRECONFIG@1.1001:FileResponsibleEmail">
    <vt:lpwstr>sandra.guld@bmafj.gv.at</vt:lpwstr>
  </property>
  <property fmtid="{D5CDD505-2E9C-101B-9397-08002B2CF9AE}" pid="149" name="FSC#EIBPRECONFIG@1.1001:FileResponsibleExtension">
    <vt:lpwstr>633544</vt:lpwstr>
  </property>
  <property fmtid="{D5CDD505-2E9C-101B-9397-08002B2CF9AE}" pid="150" name="FSC#EIBPRECONFIG@1.1001:FileResponsibleFaxExtension">
    <vt:lpwstr/>
  </property>
  <property fmtid="{D5CDD505-2E9C-101B-9397-08002B2CF9AE}" pid="151" name="FSC#EIBPRECONFIG@1.1001:FileResponsibleGender">
    <vt:lpwstr>Weiblich</vt:lpwstr>
  </property>
  <property fmtid="{D5CDD505-2E9C-101B-9397-08002B2CF9AE}" pid="152" name="FSC#EIBPRECONFIG@1.1001:OwnerPostTitle">
    <vt:lpwstr/>
  </property>
  <property fmtid="{D5CDD505-2E9C-101B-9397-08002B2CF9AE}" pid="153" name="FSC#EIBPRECONFIG@1.1001:IsFileAttachment">
    <vt:lpwstr>Ja</vt:lpwstr>
  </property>
  <property fmtid="{D5CDD505-2E9C-101B-9397-08002B2CF9AE}" pid="154" name="FSC#COOELAK@1.1001:IncomingNumber">
    <vt:lpwstr>2020-0.634.045-1-E</vt:lpwstr>
  </property>
  <property fmtid="{D5CDD505-2E9C-101B-9397-08002B2CF9AE}" pid="155" name="FSC#COOELAK@1.1001:IncomingSubject">
    <vt:lpwstr>3621/J: Arbeiterkammern: Rückstellungen (Folgeanfrage)</vt:lpwstr>
  </property>
  <property fmtid="{D5CDD505-2E9C-101B-9397-08002B2CF9AE}" pid="156" name="FSC#COOELAK@1.1001:ProcessResponsible">
    <vt:lpwstr>Guld, Sandra Mag.</vt:lpwstr>
  </property>
  <property fmtid="{D5CDD505-2E9C-101B-9397-08002B2CF9AE}" pid="157" name="FSC#COOELAK@1.1001:ProcessResponsiblePhone">
    <vt:lpwstr>+43 (1) 71100-633544</vt:lpwstr>
  </property>
  <property fmtid="{D5CDD505-2E9C-101B-9397-08002B2CF9AE}" pid="158" name="FSC#COOELAK@1.1001:ProcessResponsibleMail">
    <vt:lpwstr>sandra.guld@bmafj.gv.at</vt:lpwstr>
  </property>
  <property fmtid="{D5CDD505-2E9C-101B-9397-08002B2CF9AE}" pid="159" name="FSC#COOELAK@1.1001:ProcessResponsibleFax">
    <vt:lpwstr/>
  </property>
  <property fmtid="{D5CDD505-2E9C-101B-9397-08002B2CF9AE}" pid="160" name="FSC#COOELAK@1.1001:ApproverFirstName">
    <vt:lpwstr/>
  </property>
  <property fmtid="{D5CDD505-2E9C-101B-9397-08002B2CF9AE}" pid="161" name="FSC#COOELAK@1.1001:ApproverSurName">
    <vt:lpwstr/>
  </property>
  <property fmtid="{D5CDD505-2E9C-101B-9397-08002B2CF9AE}" pid="162" name="FSC#COOELAK@1.1001:ApproverTitle">
    <vt:lpwstr/>
  </property>
  <property fmtid="{D5CDD505-2E9C-101B-9397-08002B2CF9AE}" pid="163" name="FSC#COOELAK@1.1001:ExternalDate">
    <vt:lpwstr/>
  </property>
  <property fmtid="{D5CDD505-2E9C-101B-9397-08002B2CF9AE}" pid="164" name="FSC#COOELAK@1.1001:SettlementApprovedAt">
    <vt:lpwstr/>
  </property>
  <property fmtid="{D5CDD505-2E9C-101B-9397-08002B2CF9AE}" pid="165" name="FSC#COOELAK@1.1001:BaseNumber">
    <vt:lpwstr>100.450</vt:lpwstr>
  </property>
  <property fmtid="{D5CDD505-2E9C-101B-9397-08002B2CF9AE}" pid="166" name="FSC#COOELAK@1.1001:CurrentUserRolePos">
    <vt:lpwstr>Kanzlist/in</vt:lpwstr>
  </property>
  <property fmtid="{D5CDD505-2E9C-101B-9397-08002B2CF9AE}" pid="167" name="FSC#COOELAK@1.1001:CurrentUserEmail">
    <vt:lpwstr>rosanna.pliessnig@bmafj.gv.at</vt:lpwstr>
  </property>
  <property fmtid="{D5CDD505-2E9C-101B-9397-08002B2CF9AE}" pid="168" name="FSC#ELAKGOV@1.1001:PersonalSubjGender">
    <vt:lpwstr/>
  </property>
  <property fmtid="{D5CDD505-2E9C-101B-9397-08002B2CF9AE}" pid="169" name="FSC#ELAKGOV@1.1001:PersonalSubjFirstName">
    <vt:lpwstr/>
  </property>
  <property fmtid="{D5CDD505-2E9C-101B-9397-08002B2CF9AE}" pid="170" name="FSC#ELAKGOV@1.1001:PersonalSubjSurName">
    <vt:lpwstr/>
  </property>
  <property fmtid="{D5CDD505-2E9C-101B-9397-08002B2CF9AE}" pid="171" name="FSC#ELAKGOV@1.1001:PersonalSubjSalutation">
    <vt:lpwstr/>
  </property>
  <property fmtid="{D5CDD505-2E9C-101B-9397-08002B2CF9AE}" pid="172" name="FSC#ELAKGOV@1.1001:PersonalSubjAddress">
    <vt:lpwstr/>
  </property>
  <property fmtid="{D5CDD505-2E9C-101B-9397-08002B2CF9AE}" pid="173" name="FSC#ATSTATECFG@1.1001:Office">
    <vt:lpwstr/>
  </property>
  <property fmtid="{D5CDD505-2E9C-101B-9397-08002B2CF9AE}" pid="174" name="FSC#ATSTATECFG@1.1001:Agent">
    <vt:lpwstr/>
  </property>
  <property fmtid="{D5CDD505-2E9C-101B-9397-08002B2CF9AE}" pid="175" name="FSC#ATSTATECFG@1.1001:AgentPhone">
    <vt:lpwstr/>
  </property>
  <property fmtid="{D5CDD505-2E9C-101B-9397-08002B2CF9AE}" pid="176" name="FSC#ATSTATECFG@1.1001:DepartmentFax">
    <vt:lpwstr/>
  </property>
  <property fmtid="{D5CDD505-2E9C-101B-9397-08002B2CF9AE}" pid="177" name="FSC#ATSTATECFG@1.1001:DepartmentEmail">
    <vt:lpwstr/>
  </property>
  <property fmtid="{D5CDD505-2E9C-101B-9397-08002B2CF9AE}" pid="178" name="FSC#ATSTATECFG@1.1001:SubfileDate">
    <vt:lpwstr/>
  </property>
  <property fmtid="{D5CDD505-2E9C-101B-9397-08002B2CF9AE}" pid="179" name="FSC#ATSTATECFG@1.1001:SubfileSubject">
    <vt:lpwstr/>
  </property>
  <property fmtid="{D5CDD505-2E9C-101B-9397-08002B2CF9AE}" pid="180" name="FSC#ATSTATECFG@1.1001:DepartmentZipCode">
    <vt:lpwstr/>
  </property>
  <property fmtid="{D5CDD505-2E9C-101B-9397-08002B2CF9AE}" pid="181" name="FSC#ATSTATECFG@1.1001:DepartmentCountry">
    <vt:lpwstr/>
  </property>
  <property fmtid="{D5CDD505-2E9C-101B-9397-08002B2CF9AE}" pid="182" name="FSC#ATSTATECFG@1.1001:DepartmentCity">
    <vt:lpwstr/>
  </property>
  <property fmtid="{D5CDD505-2E9C-101B-9397-08002B2CF9AE}" pid="183" name="FSC#ATSTATECFG@1.1001:DepartmentStreet">
    <vt:lpwstr/>
  </property>
  <property fmtid="{D5CDD505-2E9C-101B-9397-08002B2CF9AE}" pid="184" name="FSC#ATSTATECFG@1.1001:DepartmentDVR">
    <vt:lpwstr/>
  </property>
  <property fmtid="{D5CDD505-2E9C-101B-9397-08002B2CF9AE}" pid="185" name="FSC#ATSTATECFG@1.1001:DepartmentUID">
    <vt:lpwstr/>
  </property>
  <property fmtid="{D5CDD505-2E9C-101B-9397-08002B2CF9AE}" pid="186" name="FSC#ATSTATECFG@1.1001:SubfileReference">
    <vt:lpwstr/>
  </property>
  <property fmtid="{D5CDD505-2E9C-101B-9397-08002B2CF9AE}" pid="187" name="FSC#ATSTATECFG@1.1001:Clause">
    <vt:lpwstr/>
  </property>
  <property fmtid="{D5CDD505-2E9C-101B-9397-08002B2CF9AE}" pid="188" name="FSC#ATSTATECFG@1.1001:ApprovedSignature">
    <vt:lpwstr/>
  </property>
  <property fmtid="{D5CDD505-2E9C-101B-9397-08002B2CF9AE}" pid="189" name="FSC#ATSTATECFG@1.1001:BankAccount">
    <vt:lpwstr/>
  </property>
  <property fmtid="{D5CDD505-2E9C-101B-9397-08002B2CF9AE}" pid="190" name="FSC#ATSTATECFG@1.1001:BankAccountOwner">
    <vt:lpwstr/>
  </property>
  <property fmtid="{D5CDD505-2E9C-101B-9397-08002B2CF9AE}" pid="191" name="FSC#ATSTATECFG@1.1001:BankInstitute">
    <vt:lpwstr/>
  </property>
  <property fmtid="{D5CDD505-2E9C-101B-9397-08002B2CF9AE}" pid="192" name="FSC#ATSTATECFG@1.1001:BankAccountID">
    <vt:lpwstr/>
  </property>
  <property fmtid="{D5CDD505-2E9C-101B-9397-08002B2CF9AE}" pid="193" name="FSC#ATSTATECFG@1.1001:BankAccountIBAN">
    <vt:lpwstr/>
  </property>
  <property fmtid="{D5CDD505-2E9C-101B-9397-08002B2CF9AE}" pid="194" name="FSC#ATSTATECFG@1.1001:BankAccountBIC">
    <vt:lpwstr/>
  </property>
  <property fmtid="{D5CDD505-2E9C-101B-9397-08002B2CF9AE}" pid="195" name="FSC#ATSTATECFG@1.1001:BankName">
    <vt:lpwstr/>
  </property>
  <property fmtid="{D5CDD505-2E9C-101B-9397-08002B2CF9AE}" pid="196" name="FSC#COOELAK@1.1001:ObjectAddressees">
    <vt:lpwstr/>
  </property>
  <property fmtid="{D5CDD505-2E9C-101B-9397-08002B2CF9AE}" pid="197" name="FSC#COOELAK@1.1001:replyreference">
    <vt:lpwstr/>
  </property>
  <property fmtid="{D5CDD505-2E9C-101B-9397-08002B2CF9AE}" pid="198" name="FSC#ATPRECONFIG@1.1001:ChargePreview">
    <vt:lpwstr/>
  </property>
  <property fmtid="{D5CDD505-2E9C-101B-9397-08002B2CF9AE}" pid="199" name="FSC#ATSTATECFG@1.1001:ExternalFile">
    <vt:lpwstr/>
  </property>
  <property fmtid="{D5CDD505-2E9C-101B-9397-08002B2CF9AE}" pid="200" name="FSC#FSCFOLIO@1.1001:docpropproject">
    <vt:lpwstr/>
  </property>
</Properties>
</file>