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nattc\AppData\Local\Temp\Fabasoft\Work\"/>
    </mc:Choice>
  </mc:AlternateContent>
  <bookViews>
    <workbookView xWindow="0" yWindow="0" windowWidth="13980" windowHeight="5730"/>
  </bookViews>
  <sheets>
    <sheet name="ALLE Fleischsorten" sheetId="6" r:id="rId1"/>
    <sheet name="Schweinefleisch" sheetId="1" r:id="rId2"/>
    <sheet name="Rindfleisch" sheetId="2" r:id="rId3"/>
    <sheet name="Schaffleisch" sheetId="3" r:id="rId4"/>
    <sheet name="Geflügelfleisch" sheetId="4" r:id="rId5"/>
    <sheet name="Sonstiges Fleisch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4" l="1"/>
  <c r="C5" i="1" l="1"/>
  <c r="C6" i="1"/>
  <c r="C9" i="1"/>
  <c r="C10" i="1"/>
  <c r="C14" i="1"/>
  <c r="C15" i="1"/>
  <c r="C16" i="1"/>
  <c r="C19" i="1"/>
  <c r="C4" i="1"/>
  <c r="C4" i="2"/>
  <c r="C5" i="2"/>
  <c r="C6" i="2"/>
  <c r="C9" i="2"/>
  <c r="C14" i="2"/>
  <c r="C15" i="2"/>
  <c r="C16" i="2"/>
  <c r="C19" i="2"/>
  <c r="C6" i="3"/>
  <c r="C14" i="3"/>
  <c r="C16" i="3"/>
  <c r="C4" i="3"/>
  <c r="C5" i="4"/>
  <c r="C6" i="4"/>
  <c r="C9" i="4"/>
  <c r="C14" i="4"/>
  <c r="C15" i="4"/>
  <c r="C16" i="4"/>
  <c r="C19" i="4"/>
  <c r="C4" i="4"/>
  <c r="C14" i="5"/>
  <c r="C15" i="5"/>
  <c r="C16" i="6" s="1"/>
  <c r="C16" i="5"/>
  <c r="C19" i="5"/>
  <c r="C9" i="5"/>
  <c r="C5" i="5"/>
  <c r="C5" i="6" s="1"/>
  <c r="C6" i="5"/>
  <c r="C4" i="5"/>
  <c r="C4" i="6" l="1"/>
  <c r="C6" i="6" s="1"/>
  <c r="D5" i="6" s="1"/>
  <c r="C15" i="6"/>
  <c r="C17" i="6" s="1"/>
  <c r="C20" i="6"/>
  <c r="C9" i="6"/>
  <c r="C22" i="6" l="1"/>
  <c r="D17" i="6" s="1"/>
  <c r="D15" i="6"/>
  <c r="D16" i="6"/>
  <c r="D4" i="6"/>
  <c r="C11" i="6"/>
  <c r="D9" i="6" s="1"/>
  <c r="D20" i="6" l="1"/>
  <c r="D6" i="6"/>
</calcChain>
</file>

<file path=xl/comments1.xml><?xml version="1.0" encoding="utf-8"?>
<comments xmlns="http://schemas.openxmlformats.org/spreadsheetml/2006/main">
  <authors>
    <author>Pischler Alfred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11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  <comment ref="B19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22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</commentList>
</comments>
</file>

<file path=xl/comments2.xml><?xml version="1.0" encoding="utf-8"?>
<comments xmlns="http://schemas.openxmlformats.org/spreadsheetml/2006/main">
  <authors>
    <author>Pischler Alfred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1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</commentList>
</comments>
</file>

<file path=xl/comments3.xml><?xml version="1.0" encoding="utf-8"?>
<comments xmlns="http://schemas.openxmlformats.org/spreadsheetml/2006/main">
  <authors>
    <author>Pischler Alfred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1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</commentList>
</comments>
</file>

<file path=xl/comments4.xml><?xml version="1.0" encoding="utf-8"?>
<comments xmlns="http://schemas.openxmlformats.org/spreadsheetml/2006/main">
  <authors>
    <author>Pischler Alfred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1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</commentList>
</comments>
</file>

<file path=xl/comments5.xml><?xml version="1.0" encoding="utf-8"?>
<comments xmlns="http://schemas.openxmlformats.org/spreadsheetml/2006/main">
  <authors>
    <author>Pischler Alfred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1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</commentList>
</comments>
</file>

<file path=xl/comments6.xml><?xml version="1.0" encoding="utf-8"?>
<comments xmlns="http://schemas.openxmlformats.org/spreadsheetml/2006/main">
  <authors>
    <author>Pischler Alfred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1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entweder aus der eigenen Ökonomie oder aus der Ökonomie einer anderen JA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Pischler Alfred:</t>
        </r>
        <r>
          <rPr>
            <sz val="9"/>
            <color indexed="81"/>
            <rFont val="Segoe UI"/>
            <family val="2"/>
          </rPr>
          <t xml:space="preserve">
z.B.: Eigene, HIR,KAR, STN, KLA, SWR, INN, ...</t>
        </r>
      </text>
    </comment>
  </commentList>
</comments>
</file>

<file path=xl/sharedStrings.xml><?xml version="1.0" encoding="utf-8"?>
<sst xmlns="http://schemas.openxmlformats.org/spreadsheetml/2006/main" count="496" uniqueCount="76">
  <si>
    <t>Menge</t>
  </si>
  <si>
    <t>Schweinefleisch</t>
  </si>
  <si>
    <t>Rindfleisch</t>
  </si>
  <si>
    <t>Schaffleisch</t>
  </si>
  <si>
    <t>Geflügel</t>
  </si>
  <si>
    <t>sonstiges Fleisch</t>
  </si>
  <si>
    <t>aus Eigenproduktion (Ökonomie)</t>
  </si>
  <si>
    <t>aus Zukauf</t>
  </si>
  <si>
    <t>Gesamtkosten in €</t>
  </si>
  <si>
    <t>anderer Lieferant (Menge in kg)</t>
  </si>
  <si>
    <t>BBG Rahmenvertrag (Menge in kg)</t>
  </si>
  <si>
    <t>Fleischverbrauch in der Anstaltsküche</t>
  </si>
  <si>
    <t>Menge in kg</t>
  </si>
  <si>
    <t>bezogen von Justizanstalt:</t>
  </si>
  <si>
    <t>AST</t>
  </si>
  <si>
    <t>EIS</t>
  </si>
  <si>
    <t>JA Münchendorf</t>
  </si>
  <si>
    <t>FDK</t>
  </si>
  <si>
    <t>GER</t>
  </si>
  <si>
    <t>GOE</t>
  </si>
  <si>
    <t>HIR</t>
  </si>
  <si>
    <t>MUN</t>
  </si>
  <si>
    <t>INN</t>
  </si>
  <si>
    <t>Putencordon TK</t>
  </si>
  <si>
    <t>JAK</t>
  </si>
  <si>
    <t>JOS</t>
  </si>
  <si>
    <t>Münchendorf</t>
  </si>
  <si>
    <t>KLA</t>
  </si>
  <si>
    <t>AST Rottenstein</t>
  </si>
  <si>
    <t>Rottenstein</t>
  </si>
  <si>
    <t>Münchend.</t>
  </si>
  <si>
    <t>KRD</t>
  </si>
  <si>
    <t>LIN</t>
  </si>
  <si>
    <t xml:space="preserve"> </t>
  </si>
  <si>
    <t>JA Garsten</t>
  </si>
  <si>
    <t>18.156,76</t>
  </si>
  <si>
    <t>SIM</t>
  </si>
  <si>
    <t>SON</t>
  </si>
  <si>
    <t>SPO</t>
  </si>
  <si>
    <t>Koscher</t>
  </si>
  <si>
    <t>SWR</t>
  </si>
  <si>
    <t>Huhn/Pute</t>
  </si>
  <si>
    <t>Selchfleisch</t>
  </si>
  <si>
    <t>Garsten</t>
  </si>
  <si>
    <t>ALLE Jaen</t>
  </si>
  <si>
    <t>ALLE JAen</t>
  </si>
  <si>
    <t>ALLE  Fleischsorten ALLE JAen</t>
  </si>
  <si>
    <t>Fleischverbrauch in der Anstaltsküchen</t>
  </si>
  <si>
    <t>Zukauf gesamt in kg</t>
  </si>
  <si>
    <t>Verbrauch gesamt in kg</t>
  </si>
  <si>
    <t>Asten</t>
  </si>
  <si>
    <t>Eisenstadt</t>
  </si>
  <si>
    <t>Wien Favoriten</t>
  </si>
  <si>
    <t>Feldkirch</t>
  </si>
  <si>
    <t>Gerasdorf</t>
  </si>
  <si>
    <t>Göllersdorf</t>
  </si>
  <si>
    <t>Hirtenberg</t>
  </si>
  <si>
    <t>Innsbruck</t>
  </si>
  <si>
    <t>Graz Jakomini</t>
  </si>
  <si>
    <t>Wien Josefstadt</t>
  </si>
  <si>
    <t>Graz Karlau</t>
  </si>
  <si>
    <t>Klagenfurt</t>
  </si>
  <si>
    <t>Korneuburg</t>
  </si>
  <si>
    <t>Krems</t>
  </si>
  <si>
    <t>Leoben</t>
  </si>
  <si>
    <t>Linz</t>
  </si>
  <si>
    <t>Salzburg</t>
  </si>
  <si>
    <t>Wien Mittersteig</t>
  </si>
  <si>
    <t>Wien Simmering</t>
  </si>
  <si>
    <t>Sonnberg</t>
  </si>
  <si>
    <t>St. Pölten</t>
  </si>
  <si>
    <t>Stein</t>
  </si>
  <si>
    <t>Suben</t>
  </si>
  <si>
    <t>Schwarzau</t>
  </si>
  <si>
    <t>Wels</t>
  </si>
  <si>
    <t>Wr. Neustadt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</si>
</sst>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C07]\ #,##0.00;[Red]\-[$€-C07]\ #,##0.00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rgb="FFFFCC99"/>
      </patternFill>
    </fill>
    <fill>
      <patternFill patternType="solid">
        <fgColor rgb="FFFFE699"/>
        <bgColor rgb="FFFFE699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3" borderId="1" xfId="0" applyFill="1" applyBorder="1"/>
    <xf numFmtId="0" fontId="4" fillId="3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0" xfId="0" applyFont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4" fillId="3" borderId="3" xfId="0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2" borderId="4" xfId="0" applyFont="1" applyFill="1" applyBorder="1"/>
    <xf numFmtId="0" fontId="4" fillId="2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0" fillId="0" borderId="0" xfId="0" applyNumberFormat="1" applyBorder="1"/>
    <xf numFmtId="0" fontId="0" fillId="4" borderId="1" xfId="0" applyFont="1" applyFill="1" applyBorder="1"/>
    <xf numFmtId="2" fontId="0" fillId="4" borderId="1" xfId="0" applyNumberFormat="1" applyFont="1" applyFill="1" applyBorder="1"/>
    <xf numFmtId="0" fontId="0" fillId="4" borderId="6" xfId="0" applyFill="1" applyBorder="1"/>
    <xf numFmtId="0" fontId="0" fillId="4" borderId="9" xfId="0" applyFill="1" applyBorder="1"/>
    <xf numFmtId="2" fontId="0" fillId="4" borderId="9" xfId="0" applyNumberFormat="1" applyFill="1" applyBorder="1"/>
    <xf numFmtId="0" fontId="0" fillId="4" borderId="10" xfId="0" applyFill="1" applyBorder="1"/>
    <xf numFmtId="0" fontId="0" fillId="5" borderId="1" xfId="0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4" borderId="13" xfId="0" applyFill="1" applyBorder="1" applyAlignment="1">
      <alignment horizontal="center"/>
    </xf>
    <xf numFmtId="0" fontId="0" fillId="4" borderId="13" xfId="0" applyFill="1" applyBorder="1"/>
    <xf numFmtId="0" fontId="0" fillId="6" borderId="1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/>
    <xf numFmtId="0" fontId="0" fillId="4" borderId="9" xfId="0" applyFont="1" applyFill="1" applyBorder="1"/>
    <xf numFmtId="165" fontId="0" fillId="5" borderId="1" xfId="0" applyNumberForma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0" borderId="3" xfId="0" applyFont="1" applyBorder="1"/>
    <xf numFmtId="0" fontId="0" fillId="0" borderId="0" xfId="0" applyFont="1" applyBorder="1"/>
    <xf numFmtId="0" fontId="0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5" xfId="0" applyFont="1" applyBorder="1"/>
    <xf numFmtId="0" fontId="0" fillId="4" borderId="1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6" xfId="0" applyFont="1" applyFill="1" applyBorder="1"/>
    <xf numFmtId="0" fontId="0" fillId="4" borderId="10" xfId="0" applyFont="1" applyFill="1" applyBorder="1"/>
    <xf numFmtId="0" fontId="0" fillId="5" borderId="9" xfId="0" applyFont="1" applyFill="1" applyBorder="1" applyAlignment="1">
      <alignment horizontal="left"/>
    </xf>
    <xf numFmtId="0" fontId="0" fillId="0" borderId="0" xfId="0" applyFont="1" applyFill="1" applyBorder="1"/>
    <xf numFmtId="0" fontId="0" fillId="4" borderId="6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right"/>
    </xf>
    <xf numFmtId="164" fontId="0" fillId="4" borderId="10" xfId="0" applyNumberFormat="1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right"/>
    </xf>
    <xf numFmtId="0" fontId="0" fillId="5" borderId="1" xfId="0" applyFont="1" applyFill="1" applyBorder="1" applyAlignment="1">
      <alignment horizontal="right"/>
    </xf>
    <xf numFmtId="0" fontId="0" fillId="5" borderId="14" xfId="0" applyFont="1" applyFill="1" applyBorder="1" applyAlignment="1">
      <alignment horizontal="right"/>
    </xf>
    <xf numFmtId="164" fontId="0" fillId="4" borderId="9" xfId="0" applyNumberFormat="1" applyFill="1" applyBorder="1"/>
    <xf numFmtId="164" fontId="0" fillId="5" borderId="9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quotePrefix="1" applyFill="1" applyBorder="1"/>
    <xf numFmtId="4" fontId="0" fillId="4" borderId="1" xfId="0" applyNumberFormat="1" applyFill="1" applyBorder="1"/>
    <xf numFmtId="4" fontId="0" fillId="4" borderId="6" xfId="0" applyNumberFormat="1" applyFill="1" applyBorder="1"/>
    <xf numFmtId="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3" borderId="6" xfId="0" applyNumberFormat="1" applyFill="1" applyBorder="1"/>
    <xf numFmtId="165" fontId="0" fillId="4" borderId="6" xfId="0" applyNumberFormat="1" applyFill="1" applyBorder="1" applyAlignment="1">
      <alignment horizontal="center"/>
    </xf>
    <xf numFmtId="165" fontId="0" fillId="4" borderId="6" xfId="0" applyNumberFormat="1" applyFill="1" applyBorder="1"/>
    <xf numFmtId="165" fontId="0" fillId="4" borderId="13" xfId="0" applyNumberFormat="1" applyFill="1" applyBorder="1"/>
    <xf numFmtId="165" fontId="0" fillId="4" borderId="6" xfId="0" applyNumberFormat="1" applyFill="1" applyBorder="1" applyAlignment="1">
      <alignment horizontal="left"/>
    </xf>
    <xf numFmtId="165" fontId="0" fillId="4" borderId="6" xfId="0" applyNumberFormat="1" applyFont="1" applyFill="1" applyBorder="1"/>
    <xf numFmtId="165" fontId="0" fillId="3" borderId="6" xfId="0" applyNumberForma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/>
    </xf>
    <xf numFmtId="0" fontId="1" fillId="0" borderId="8" xfId="0" applyFont="1" applyBorder="1"/>
    <xf numFmtId="0" fontId="0" fillId="3" borderId="15" xfId="0" applyFill="1" applyBorder="1"/>
    <xf numFmtId="165" fontId="0" fillId="3" borderId="15" xfId="0" applyNumberFormat="1" applyFill="1" applyBorder="1"/>
    <xf numFmtId="0" fontId="0" fillId="3" borderId="16" xfId="0" applyFill="1" applyBorder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4" fillId="3" borderId="18" xfId="0" applyFont="1" applyFill="1" applyBorder="1"/>
    <xf numFmtId="0" fontId="0" fillId="0" borderId="19" xfId="0" applyBorder="1"/>
    <xf numFmtId="0" fontId="1" fillId="0" borderId="19" xfId="0" applyFont="1" applyBorder="1"/>
    <xf numFmtId="4" fontId="1" fillId="0" borderId="19" xfId="0" applyNumberFormat="1" applyFont="1" applyBorder="1"/>
    <xf numFmtId="0" fontId="0" fillId="3" borderId="17" xfId="0" applyFill="1" applyBorder="1"/>
    <xf numFmtId="0" fontId="0" fillId="3" borderId="21" xfId="0" applyFill="1" applyBorder="1"/>
    <xf numFmtId="0" fontId="0" fillId="2" borderId="21" xfId="0" applyFill="1" applyBorder="1" applyAlignment="1">
      <alignment horizontal="center"/>
    </xf>
    <xf numFmtId="4" fontId="1" fillId="8" borderId="19" xfId="0" applyNumberFormat="1" applyFont="1" applyFill="1" applyBorder="1"/>
    <xf numFmtId="165" fontId="1" fillId="8" borderId="19" xfId="0" applyNumberFormat="1" applyFont="1" applyFill="1" applyBorder="1"/>
    <xf numFmtId="0" fontId="1" fillId="0" borderId="19" xfId="0" applyFont="1" applyFill="1" applyBorder="1"/>
    <xf numFmtId="0" fontId="1" fillId="8" borderId="19" xfId="0" applyFont="1" applyFill="1" applyBorder="1"/>
    <xf numFmtId="4" fontId="1" fillId="9" borderId="19" xfId="0" applyNumberFormat="1" applyFont="1" applyFill="1" applyBorder="1"/>
    <xf numFmtId="165" fontId="1" fillId="9" borderId="19" xfId="0" applyNumberFormat="1" applyFont="1" applyFill="1" applyBorder="1"/>
    <xf numFmtId="0" fontId="0" fillId="9" borderId="20" xfId="0" applyFill="1" applyBorder="1"/>
    <xf numFmtId="0" fontId="1" fillId="8" borderId="20" xfId="0" applyFont="1" applyFill="1" applyBorder="1"/>
    <xf numFmtId="4" fontId="1" fillId="8" borderId="20" xfId="0" applyNumberFormat="1" applyFont="1" applyFill="1" applyBorder="1"/>
    <xf numFmtId="165" fontId="1" fillId="0" borderId="19" xfId="0" applyNumberFormat="1" applyFont="1" applyFill="1" applyBorder="1"/>
    <xf numFmtId="0" fontId="1" fillId="9" borderId="20" xfId="0" applyFont="1" applyFill="1" applyBorder="1"/>
    <xf numFmtId="4" fontId="1" fillId="0" borderId="19" xfId="0" applyNumberFormat="1" applyFont="1" applyFill="1" applyBorder="1"/>
    <xf numFmtId="0" fontId="0" fillId="4" borderId="1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1" fillId="9" borderId="19" xfId="0" applyFont="1" applyFill="1" applyBorder="1"/>
    <xf numFmtId="0" fontId="0" fillId="9" borderId="19" xfId="0" applyFill="1" applyBorder="1"/>
    <xf numFmtId="0" fontId="4" fillId="9" borderId="4" xfId="0" applyFont="1" applyFill="1" applyBorder="1"/>
    <xf numFmtId="0" fontId="4" fillId="9" borderId="0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8" borderId="18" xfId="0" applyFont="1" applyFill="1" applyBorder="1"/>
    <xf numFmtId="0" fontId="0" fillId="0" borderId="0" xfId="0" applyFill="1" applyBorder="1"/>
    <xf numFmtId="4" fontId="0" fillId="0" borderId="19" xfId="0" applyNumberFormat="1" applyFont="1" applyFill="1" applyBorder="1"/>
    <xf numFmtId="4" fontId="7" fillId="0" borderId="20" xfId="0" applyNumberFormat="1" applyFont="1" applyFill="1" applyBorder="1"/>
    <xf numFmtId="0" fontId="0" fillId="0" borderId="18" xfId="0" applyBorder="1"/>
    <xf numFmtId="10" fontId="0" fillId="0" borderId="19" xfId="0" applyNumberFormat="1" applyBorder="1"/>
    <xf numFmtId="10" fontId="1" fillId="0" borderId="19" xfId="0" applyNumberFormat="1" applyFont="1" applyBorder="1"/>
    <xf numFmtId="0" fontId="0" fillId="0" borderId="20" xfId="0" applyBorder="1"/>
    <xf numFmtId="4" fontId="0" fillId="4" borderId="13" xfId="0" applyNumberFormat="1" applyFill="1" applyBorder="1"/>
    <xf numFmtId="4" fontId="0" fillId="2" borderId="17" xfId="0" applyNumberFormat="1" applyFill="1" applyBorder="1" applyAlignment="1">
      <alignment horizontal="center"/>
    </xf>
    <xf numFmtId="4" fontId="0" fillId="6" borderId="13" xfId="0" applyNumberFormat="1" applyFill="1" applyBorder="1" applyAlignment="1">
      <alignment horizontal="center"/>
    </xf>
    <xf numFmtId="4" fontId="0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left"/>
    </xf>
    <xf numFmtId="165" fontId="0" fillId="5" borderId="1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right"/>
    </xf>
    <xf numFmtId="4" fontId="0" fillId="3" borderId="6" xfId="0" applyNumberFormat="1" applyFill="1" applyBorder="1"/>
    <xf numFmtId="4" fontId="6" fillId="4" borderId="6" xfId="0" applyNumberFormat="1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/>
    </xf>
    <xf numFmtId="165" fontId="0" fillId="3" borderId="17" xfId="0" applyNumberFormat="1" applyFill="1" applyBorder="1"/>
    <xf numFmtId="165" fontId="0" fillId="4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165" fontId="5" fillId="4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left"/>
    </xf>
    <xf numFmtId="165" fontId="0" fillId="4" borderId="1" xfId="0" applyNumberFormat="1" applyFont="1" applyFill="1" applyBorder="1"/>
    <xf numFmtId="165" fontId="0" fillId="3" borderId="1" xfId="0" applyNumberFormat="1" applyFill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165" fontId="0" fillId="6" borderId="13" xfId="0" applyNumberFormat="1" applyFill="1" applyBorder="1" applyAlignment="1">
      <alignment horizontal="center"/>
    </xf>
    <xf numFmtId="165" fontId="0" fillId="5" borderId="17" xfId="0" applyNumberFormat="1" applyFill="1" applyBorder="1" applyAlignment="1">
      <alignment horizontal="left"/>
    </xf>
    <xf numFmtId="165" fontId="0" fillId="4" borderId="17" xfId="0" applyNumberFormat="1" applyFill="1" applyBorder="1" applyAlignment="1">
      <alignment horizontal="left"/>
    </xf>
    <xf numFmtId="165" fontId="6" fillId="5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/>
    <xf numFmtId="165" fontId="6" fillId="4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34.140625" bestFit="1" customWidth="1"/>
  </cols>
  <sheetData>
    <row r="1" spans="1:4" ht="18.75" x14ac:dyDescent="0.3">
      <c r="A1" s="147">
        <v>2018</v>
      </c>
      <c r="B1" s="148" t="s">
        <v>47</v>
      </c>
      <c r="C1" s="149" t="s">
        <v>46</v>
      </c>
      <c r="D1" s="153"/>
    </row>
    <row r="2" spans="1:4" x14ac:dyDescent="0.25">
      <c r="A2" s="4"/>
      <c r="B2" s="5"/>
      <c r="C2" s="123"/>
      <c r="D2" s="123"/>
    </row>
    <row r="3" spans="1:4" x14ac:dyDescent="0.25">
      <c r="A3" s="4"/>
      <c r="B3" s="7" t="s">
        <v>7</v>
      </c>
      <c r="C3" s="124"/>
      <c r="D3" s="123"/>
    </row>
    <row r="4" spans="1:4" x14ac:dyDescent="0.25">
      <c r="A4" s="4"/>
      <c r="B4" s="5" t="s">
        <v>10</v>
      </c>
      <c r="C4" s="151">
        <f>Schweinefleisch!C4+Rindfleisch!C4+Schaffleisch!C4+Geflügelfleisch!C4+'Sonstiges Fleisch'!C4</f>
        <v>216745.49899999998</v>
      </c>
      <c r="D4" s="154">
        <f>C4/C6</f>
        <v>0.94117188385250516</v>
      </c>
    </row>
    <row r="5" spans="1:4" x14ac:dyDescent="0.25">
      <c r="A5" s="4"/>
      <c r="B5" s="5" t="s">
        <v>9</v>
      </c>
      <c r="C5" s="151">
        <f>Schweinefleisch!C5+Rindfleisch!C5+Schaffleisch!C5+Geflügelfleisch!C5+'Sonstiges Fleisch'!C5</f>
        <v>13547.716</v>
      </c>
      <c r="D5" s="154">
        <f>C5/C6</f>
        <v>5.8828116147494842E-2</v>
      </c>
    </row>
    <row r="6" spans="1:4" x14ac:dyDescent="0.25">
      <c r="A6" s="4"/>
      <c r="B6" s="150" t="s">
        <v>48</v>
      </c>
      <c r="C6" s="140">
        <f>SUM(C4:C5)</f>
        <v>230293.21499999997</v>
      </c>
      <c r="D6" s="155">
        <f>C6/C11</f>
        <v>0.83070516039582054</v>
      </c>
    </row>
    <row r="7" spans="1:4" x14ac:dyDescent="0.25">
      <c r="A7" s="4"/>
      <c r="B7" s="5"/>
      <c r="C7" s="140"/>
      <c r="D7" s="123"/>
    </row>
    <row r="8" spans="1:4" x14ac:dyDescent="0.25">
      <c r="A8" s="4"/>
      <c r="B8" s="7" t="s">
        <v>6</v>
      </c>
      <c r="C8" s="140"/>
      <c r="D8" s="123"/>
    </row>
    <row r="9" spans="1:4" x14ac:dyDescent="0.25">
      <c r="A9" s="4"/>
      <c r="B9" s="5" t="s">
        <v>12</v>
      </c>
      <c r="C9" s="140">
        <f>Schweinefleisch!C9+Rindfleisch!C9+Schaffleisch!C9+Geflügelfleisch!C9+'Sonstiges Fleisch'!C9</f>
        <v>46932.961000000003</v>
      </c>
      <c r="D9" s="155">
        <f>C9/C11</f>
        <v>0.1692948396041794</v>
      </c>
    </row>
    <row r="10" spans="1:4" x14ac:dyDescent="0.25">
      <c r="A10" s="4"/>
      <c r="B10" s="5"/>
      <c r="C10" s="140"/>
      <c r="D10" s="123"/>
    </row>
    <row r="11" spans="1:4" ht="16.5" thickBot="1" x14ac:dyDescent="0.3">
      <c r="A11" s="9"/>
      <c r="B11" s="116" t="s">
        <v>49</v>
      </c>
      <c r="C11" s="152">
        <f>SUM(C9,C6)</f>
        <v>277226.17599999998</v>
      </c>
      <c r="D11" s="156"/>
    </row>
    <row r="12" spans="1:4" ht="18.75" x14ac:dyDescent="0.3">
      <c r="A12" s="145">
        <v>2019</v>
      </c>
      <c r="B12" s="146" t="s">
        <v>47</v>
      </c>
      <c r="C12" s="133"/>
      <c r="D12" s="123"/>
    </row>
    <row r="13" spans="1:4" x14ac:dyDescent="0.25">
      <c r="A13" s="4"/>
      <c r="B13" s="5"/>
      <c r="C13" s="140"/>
      <c r="D13" s="123"/>
    </row>
    <row r="14" spans="1:4" x14ac:dyDescent="0.25">
      <c r="A14" s="4"/>
      <c r="B14" s="7" t="s">
        <v>7</v>
      </c>
      <c r="C14" s="140"/>
      <c r="D14" s="123"/>
    </row>
    <row r="15" spans="1:4" x14ac:dyDescent="0.25">
      <c r="A15" s="4"/>
      <c r="B15" s="5" t="s">
        <v>10</v>
      </c>
      <c r="C15" s="151">
        <f>Schweinefleisch!C14+Rindfleisch!C14+Schaffleisch!C14+Geflügelfleisch!C14+'Sonstiges Fleisch'!C14</f>
        <v>225505.34000000003</v>
      </c>
      <c r="D15" s="154">
        <f>C15/C17</f>
        <v>0.94060774209455122</v>
      </c>
    </row>
    <row r="16" spans="1:4" x14ac:dyDescent="0.25">
      <c r="A16" s="4"/>
      <c r="B16" s="5" t="s">
        <v>9</v>
      </c>
      <c r="C16" s="151">
        <f>Schweinefleisch!C15+Rindfleisch!C15+Schaffleisch!C15+Geflügelfleisch!C15+'Sonstiges Fleisch'!C15</f>
        <v>14238.955</v>
      </c>
      <c r="D16" s="154">
        <f>C16/C17</f>
        <v>5.9392257905448803E-2</v>
      </c>
    </row>
    <row r="17" spans="1:4" x14ac:dyDescent="0.25">
      <c r="A17" s="4"/>
      <c r="B17" s="150" t="s">
        <v>48</v>
      </c>
      <c r="C17" s="140">
        <f>SUM(C15:C16)</f>
        <v>239744.29500000001</v>
      </c>
      <c r="D17" s="155">
        <f>C17/C22</f>
        <v>0.84143475286841751</v>
      </c>
    </row>
    <row r="18" spans="1:4" x14ac:dyDescent="0.25">
      <c r="A18" s="4"/>
      <c r="B18" s="5"/>
      <c r="C18" s="140"/>
      <c r="D18" s="123"/>
    </row>
    <row r="19" spans="1:4" x14ac:dyDescent="0.25">
      <c r="A19" s="4"/>
      <c r="B19" s="7" t="s">
        <v>6</v>
      </c>
      <c r="C19" s="140"/>
      <c r="D19" s="123"/>
    </row>
    <row r="20" spans="1:4" x14ac:dyDescent="0.25">
      <c r="A20" s="4"/>
      <c r="B20" s="5" t="s">
        <v>12</v>
      </c>
      <c r="C20" s="140">
        <f>Schweinefleisch!C19+Rindfleisch!C19+Schaffleisch!C19+Geflügelfleisch!C19+'Sonstiges Fleisch'!C19</f>
        <v>45178.92</v>
      </c>
      <c r="D20" s="155">
        <f>C20/C22</f>
        <v>0.15856524713158243</v>
      </c>
    </row>
    <row r="21" spans="1:4" x14ac:dyDescent="0.25">
      <c r="A21" s="4"/>
      <c r="B21" s="5"/>
      <c r="C21" s="140"/>
      <c r="D21" s="123"/>
    </row>
    <row r="22" spans="1:4" ht="16.5" thickBot="1" x14ac:dyDescent="0.3">
      <c r="A22" s="9"/>
      <c r="B22" s="116" t="s">
        <v>49</v>
      </c>
      <c r="C22" s="152">
        <f>SUM(C20,C17)</f>
        <v>284923.21500000003</v>
      </c>
      <c r="D22" s="156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0"/>
  <sheetViews>
    <sheetView topLeftCell="X1" workbookViewId="0">
      <selection activeCell="AD1" sqref="D1:AD1"/>
    </sheetView>
  </sheetViews>
  <sheetFormatPr baseColWidth="10" defaultRowHeight="15" x14ac:dyDescent="0.25"/>
  <cols>
    <col min="2" max="2" width="43.7109375" bestFit="1" customWidth="1"/>
    <col min="3" max="3" width="23.28515625" customWidth="1"/>
    <col min="4" max="7" width="15.42578125" bestFit="1" customWidth="1"/>
    <col min="8" max="8" width="15.42578125" style="68" bestFit="1" customWidth="1"/>
    <col min="9" max="30" width="15.42578125" bestFit="1" customWidth="1"/>
  </cols>
  <sheetData>
    <row r="1" spans="1:30" ht="18.75" x14ac:dyDescent="0.3">
      <c r="A1" s="2">
        <v>2018</v>
      </c>
      <c r="B1" s="11" t="s">
        <v>11</v>
      </c>
      <c r="C1" s="122" t="s">
        <v>44</v>
      </c>
      <c r="D1" s="3" t="s">
        <v>50</v>
      </c>
      <c r="E1" s="21" t="s">
        <v>51</v>
      </c>
      <c r="F1" s="3" t="s">
        <v>52</v>
      </c>
      <c r="G1" s="3" t="s">
        <v>53</v>
      </c>
      <c r="H1" s="59" t="s">
        <v>43</v>
      </c>
      <c r="I1" s="48" t="s">
        <v>54</v>
      </c>
      <c r="J1" s="3" t="s">
        <v>55</v>
      </c>
      <c r="K1" s="3" t="s">
        <v>56</v>
      </c>
      <c r="L1" s="3" t="s">
        <v>57</v>
      </c>
      <c r="M1" s="3" t="s">
        <v>58</v>
      </c>
      <c r="N1" s="3" t="s">
        <v>59</v>
      </c>
      <c r="O1" s="3" t="s">
        <v>60</v>
      </c>
      <c r="P1" s="3" t="s">
        <v>61</v>
      </c>
      <c r="Q1" s="3" t="s">
        <v>62</v>
      </c>
      <c r="R1" s="3" t="s">
        <v>63</v>
      </c>
      <c r="S1" s="3" t="s">
        <v>64</v>
      </c>
      <c r="T1" s="3" t="s">
        <v>65</v>
      </c>
      <c r="U1" s="3" t="s">
        <v>67</v>
      </c>
      <c r="V1" s="3" t="s">
        <v>66</v>
      </c>
      <c r="W1" s="3" t="s">
        <v>68</v>
      </c>
      <c r="X1" s="59" t="s">
        <v>69</v>
      </c>
      <c r="Y1" s="3" t="s">
        <v>70</v>
      </c>
      <c r="Z1" s="3" t="s">
        <v>71</v>
      </c>
      <c r="AA1" s="3" t="s">
        <v>72</v>
      </c>
      <c r="AB1" s="3" t="s">
        <v>73</v>
      </c>
      <c r="AC1" s="3" t="s">
        <v>74</v>
      </c>
      <c r="AD1" s="21" t="s">
        <v>75</v>
      </c>
    </row>
    <row r="2" spans="1:30" ht="12" customHeight="1" x14ac:dyDescent="0.25">
      <c r="A2" s="4"/>
      <c r="B2" s="5"/>
      <c r="C2" s="123"/>
      <c r="D2" s="5"/>
      <c r="E2" s="13"/>
      <c r="F2" s="5"/>
      <c r="G2" s="5"/>
      <c r="H2" s="6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3"/>
    </row>
    <row r="3" spans="1:30" x14ac:dyDescent="0.25">
      <c r="A3" s="4"/>
      <c r="B3" s="7" t="s">
        <v>7</v>
      </c>
      <c r="C3" s="124"/>
      <c r="D3" s="5" t="s">
        <v>1</v>
      </c>
      <c r="E3" s="13" t="s">
        <v>1</v>
      </c>
      <c r="F3" s="5" t="s">
        <v>1</v>
      </c>
      <c r="G3" s="5" t="s">
        <v>1</v>
      </c>
      <c r="H3" s="60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5" t="s">
        <v>1</v>
      </c>
      <c r="X3" s="5" t="s">
        <v>1</v>
      </c>
      <c r="Y3" s="5" t="s">
        <v>1</v>
      </c>
      <c r="Z3" s="5" t="s">
        <v>1</v>
      </c>
      <c r="AA3" s="5" t="s">
        <v>1</v>
      </c>
      <c r="AB3" s="5" t="s">
        <v>1</v>
      </c>
      <c r="AC3" s="5" t="s">
        <v>1</v>
      </c>
      <c r="AD3" s="13" t="s">
        <v>1</v>
      </c>
    </row>
    <row r="4" spans="1:30" x14ac:dyDescent="0.25">
      <c r="A4" s="4"/>
      <c r="B4" s="5" t="s">
        <v>10</v>
      </c>
      <c r="C4" s="129">
        <f>SUM(D4:AD4)</f>
        <v>48430.62999999999</v>
      </c>
      <c r="D4" s="126">
        <v>969.09</v>
      </c>
      <c r="E4" s="22"/>
      <c r="F4" s="1">
        <v>0</v>
      </c>
      <c r="G4" s="28">
        <v>449.85</v>
      </c>
      <c r="H4" s="61">
        <v>2670.13</v>
      </c>
      <c r="I4" s="50">
        <v>59</v>
      </c>
      <c r="J4" s="54">
        <v>4091.98</v>
      </c>
      <c r="K4" s="54"/>
      <c r="L4" s="71">
        <v>1894.19</v>
      </c>
      <c r="M4" s="54">
        <v>5936.96</v>
      </c>
      <c r="N4" s="28">
        <v>335.6</v>
      </c>
      <c r="O4" s="54">
        <v>9356.9599999999991</v>
      </c>
      <c r="P4" s="54"/>
      <c r="Q4" s="54"/>
      <c r="R4" s="22">
        <v>900.19</v>
      </c>
      <c r="S4" s="54">
        <v>2090.75</v>
      </c>
      <c r="T4" s="83">
        <v>2872.33</v>
      </c>
      <c r="U4" s="54"/>
      <c r="V4" s="1">
        <v>1120.3</v>
      </c>
      <c r="W4" s="54">
        <v>2693.72</v>
      </c>
      <c r="X4" s="93">
        <v>5815.67</v>
      </c>
      <c r="Y4" s="96"/>
      <c r="Z4" s="91">
        <v>3922</v>
      </c>
      <c r="AA4" s="1">
        <v>3251.91</v>
      </c>
      <c r="AB4" s="54"/>
      <c r="AC4" s="91"/>
      <c r="AD4" s="91"/>
    </row>
    <row r="5" spans="1:30" x14ac:dyDescent="0.25">
      <c r="A5" s="4"/>
      <c r="B5" s="5" t="s">
        <v>9</v>
      </c>
      <c r="C5" s="129">
        <f t="shared" ref="C5:C19" si="0">SUM(D5:AD5)</f>
        <v>4482.6399999999994</v>
      </c>
      <c r="D5" s="126"/>
      <c r="E5" s="22"/>
      <c r="F5" s="1">
        <v>737</v>
      </c>
      <c r="G5" s="28"/>
      <c r="H5" s="62"/>
      <c r="I5" s="51"/>
      <c r="J5" s="54"/>
      <c r="K5" s="54"/>
      <c r="L5" s="71"/>
      <c r="M5" s="54"/>
      <c r="N5" s="28"/>
      <c r="O5" s="54"/>
      <c r="P5" s="54"/>
      <c r="Q5" s="54">
        <v>109.52</v>
      </c>
      <c r="R5" s="22"/>
      <c r="S5" s="54"/>
      <c r="T5" s="54"/>
      <c r="U5" s="54"/>
      <c r="V5" s="1"/>
      <c r="W5" s="54">
        <v>202.5</v>
      </c>
      <c r="X5" s="93">
        <v>918.02</v>
      </c>
      <c r="Y5" s="96">
        <v>2515.6</v>
      </c>
      <c r="Z5" s="91"/>
      <c r="AA5" s="1"/>
      <c r="AB5" s="54"/>
      <c r="AC5" s="91"/>
      <c r="AD5" s="91"/>
    </row>
    <row r="6" spans="1:30" x14ac:dyDescent="0.25">
      <c r="A6" s="4"/>
      <c r="B6" s="5" t="s">
        <v>8</v>
      </c>
      <c r="C6" s="130">
        <f t="shared" si="0"/>
        <v>236574.84</v>
      </c>
      <c r="D6" s="169">
        <v>3943.85</v>
      </c>
      <c r="E6" s="170"/>
      <c r="F6" s="171">
        <v>3452.11</v>
      </c>
      <c r="G6" s="55">
        <v>1462.01</v>
      </c>
      <c r="H6" s="172">
        <v>10235.969999999999</v>
      </c>
      <c r="I6" s="111">
        <v>377</v>
      </c>
      <c r="J6" s="55">
        <v>19846.330000000002</v>
      </c>
      <c r="K6" s="55">
        <v>13297.76</v>
      </c>
      <c r="L6" s="173">
        <v>7809.98</v>
      </c>
      <c r="M6" s="55">
        <v>28467.11</v>
      </c>
      <c r="N6" s="174">
        <v>1100.1500000000001</v>
      </c>
      <c r="O6" s="55">
        <v>37871.22</v>
      </c>
      <c r="P6" s="55"/>
      <c r="Q6" s="55">
        <v>797.63</v>
      </c>
      <c r="R6" s="170">
        <v>3240.19</v>
      </c>
      <c r="S6" s="55">
        <v>9148.16</v>
      </c>
      <c r="T6" s="55">
        <v>11592.48</v>
      </c>
      <c r="U6" s="55"/>
      <c r="V6" s="171">
        <v>4297.05</v>
      </c>
      <c r="W6" s="55">
        <v>9779.59</v>
      </c>
      <c r="X6" s="55">
        <v>23557.98</v>
      </c>
      <c r="Y6" s="175">
        <v>11842.61</v>
      </c>
      <c r="Z6" s="103">
        <v>13652</v>
      </c>
      <c r="AA6" s="171">
        <v>12633.66</v>
      </c>
      <c r="AB6" s="55"/>
      <c r="AC6" s="103">
        <v>8170</v>
      </c>
      <c r="AD6" s="103"/>
    </row>
    <row r="7" spans="1:30" x14ac:dyDescent="0.25">
      <c r="A7" s="4"/>
      <c r="B7" s="5"/>
      <c r="C7" s="131"/>
      <c r="D7" s="5"/>
      <c r="E7" s="13"/>
      <c r="F7" s="5"/>
      <c r="G7" s="5"/>
      <c r="H7" s="64"/>
      <c r="I7" s="5"/>
      <c r="J7" s="5"/>
      <c r="K7" s="5"/>
      <c r="L7" s="7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98"/>
      <c r="Z7" s="5"/>
      <c r="AA7" s="5"/>
      <c r="AB7" s="5"/>
      <c r="AC7" s="13"/>
      <c r="AD7" s="13"/>
    </row>
    <row r="8" spans="1:30" x14ac:dyDescent="0.25">
      <c r="A8" s="4"/>
      <c r="B8" s="7" t="s">
        <v>6</v>
      </c>
      <c r="C8" s="131"/>
      <c r="D8" s="5"/>
      <c r="E8" s="13"/>
      <c r="F8" s="5"/>
      <c r="G8" s="5"/>
      <c r="H8" s="64"/>
      <c r="I8" s="5"/>
      <c r="J8" s="5"/>
      <c r="K8" s="5"/>
      <c r="L8" s="7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98"/>
      <c r="Z8" s="5"/>
      <c r="AA8" s="5"/>
      <c r="AB8" s="5"/>
      <c r="AC8" s="13"/>
      <c r="AD8" s="13"/>
    </row>
    <row r="9" spans="1:30" ht="15.75" thickBot="1" x14ac:dyDescent="0.3">
      <c r="A9" s="4"/>
      <c r="B9" s="5" t="s">
        <v>0</v>
      </c>
      <c r="C9" s="129">
        <f t="shared" si="0"/>
        <v>24025.531000000003</v>
      </c>
      <c r="D9" s="127">
        <v>107.14</v>
      </c>
      <c r="E9" s="22">
        <v>2586</v>
      </c>
      <c r="F9" s="1">
        <v>0</v>
      </c>
      <c r="G9" s="28"/>
      <c r="H9" s="63"/>
      <c r="I9" s="51"/>
      <c r="J9" s="54"/>
      <c r="K9" s="54">
        <v>3671.471</v>
      </c>
      <c r="L9" s="71"/>
      <c r="M9" s="54"/>
      <c r="N9" s="28">
        <v>7735</v>
      </c>
      <c r="O9" s="54"/>
      <c r="P9" s="54">
        <v>2880.15</v>
      </c>
      <c r="Q9" s="54">
        <v>1831</v>
      </c>
      <c r="R9" s="22"/>
      <c r="S9" s="54"/>
      <c r="T9" s="54">
        <v>226.25</v>
      </c>
      <c r="U9" s="54">
        <v>920</v>
      </c>
      <c r="V9" s="1"/>
      <c r="W9" s="54">
        <v>155</v>
      </c>
      <c r="X9" s="54"/>
      <c r="Y9" s="96"/>
      <c r="Z9" s="91"/>
      <c r="AA9" s="1"/>
      <c r="AB9" s="54">
        <v>876</v>
      </c>
      <c r="AC9" s="91">
        <v>1857</v>
      </c>
      <c r="AD9" s="91">
        <v>1180.52</v>
      </c>
    </row>
    <row r="10" spans="1:30" ht="15.75" thickBot="1" x14ac:dyDescent="0.3">
      <c r="A10" s="9"/>
      <c r="B10" s="10" t="s">
        <v>13</v>
      </c>
      <c r="C10" s="136">
        <f t="shared" si="0"/>
        <v>3617</v>
      </c>
      <c r="D10" s="127"/>
      <c r="E10" s="24" t="s">
        <v>16</v>
      </c>
      <c r="F10" s="19">
        <v>0</v>
      </c>
      <c r="G10" s="31"/>
      <c r="H10" s="65"/>
      <c r="I10" s="51"/>
      <c r="J10" s="31"/>
      <c r="K10" s="56" t="s">
        <v>21</v>
      </c>
      <c r="L10" s="71"/>
      <c r="M10" s="31"/>
      <c r="N10" s="56" t="s">
        <v>26</v>
      </c>
      <c r="O10" s="31"/>
      <c r="P10" s="56" t="s">
        <v>28</v>
      </c>
      <c r="Q10" s="56" t="s">
        <v>26</v>
      </c>
      <c r="R10" s="24"/>
      <c r="S10" s="31"/>
      <c r="T10" s="31" t="s">
        <v>34</v>
      </c>
      <c r="U10" s="89">
        <v>3617</v>
      </c>
      <c r="V10" s="19"/>
      <c r="W10" s="56" t="s">
        <v>16</v>
      </c>
      <c r="X10" s="31"/>
      <c r="Y10" s="100"/>
      <c r="Z10" s="105"/>
      <c r="AA10" s="19"/>
      <c r="AB10" s="56"/>
      <c r="AC10" s="105" t="s">
        <v>43</v>
      </c>
      <c r="AD10" s="105" t="s">
        <v>20</v>
      </c>
    </row>
    <row r="11" spans="1:30" ht="18.75" x14ac:dyDescent="0.3">
      <c r="A11" s="17">
        <v>2019</v>
      </c>
      <c r="B11" s="18" t="s">
        <v>11</v>
      </c>
      <c r="C11" s="124"/>
      <c r="D11" s="5" t="s">
        <v>14</v>
      </c>
      <c r="E11" s="13" t="s">
        <v>15</v>
      </c>
      <c r="F11" s="5"/>
      <c r="G11" s="5" t="s">
        <v>17</v>
      </c>
      <c r="H11" s="64"/>
      <c r="I11" s="5" t="s">
        <v>18</v>
      </c>
      <c r="J11" s="5" t="s">
        <v>19</v>
      </c>
      <c r="K11" s="5" t="s">
        <v>20</v>
      </c>
      <c r="L11" s="73" t="s">
        <v>22</v>
      </c>
      <c r="M11" s="5" t="s">
        <v>24</v>
      </c>
      <c r="N11" s="79" t="s">
        <v>25</v>
      </c>
      <c r="O11" s="5"/>
      <c r="P11" s="5" t="s">
        <v>27</v>
      </c>
      <c r="Q11" s="5"/>
      <c r="R11" s="5" t="s">
        <v>31</v>
      </c>
      <c r="S11" s="5"/>
      <c r="T11" s="5" t="s">
        <v>32</v>
      </c>
      <c r="U11" s="5"/>
      <c r="V11" s="5"/>
      <c r="W11" s="5" t="s">
        <v>36</v>
      </c>
      <c r="X11" s="59" t="s">
        <v>37</v>
      </c>
      <c r="Y11" s="5" t="s">
        <v>38</v>
      </c>
      <c r="Z11" s="5"/>
      <c r="AA11" s="5"/>
      <c r="AB11" s="5" t="s">
        <v>40</v>
      </c>
      <c r="AC11" s="5"/>
      <c r="AD11" s="13"/>
    </row>
    <row r="12" spans="1:30" ht="12" customHeight="1" x14ac:dyDescent="0.25">
      <c r="A12" s="4"/>
      <c r="B12" s="5"/>
      <c r="C12" s="124"/>
      <c r="D12" s="5"/>
      <c r="E12" s="13"/>
      <c r="F12" s="5"/>
      <c r="G12" s="5"/>
      <c r="H12" s="64"/>
      <c r="I12" s="5"/>
      <c r="J12" s="5"/>
      <c r="K12" s="5"/>
      <c r="L12" s="7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13"/>
    </row>
    <row r="13" spans="1:30" x14ac:dyDescent="0.25">
      <c r="A13" s="4"/>
      <c r="B13" s="7" t="s">
        <v>7</v>
      </c>
      <c r="C13" s="124"/>
      <c r="D13" s="5" t="s">
        <v>1</v>
      </c>
      <c r="E13" s="13" t="s">
        <v>1</v>
      </c>
      <c r="F13" s="5" t="s">
        <v>1</v>
      </c>
      <c r="G13" s="5" t="s">
        <v>1</v>
      </c>
      <c r="H13" s="64" t="s">
        <v>1</v>
      </c>
      <c r="I13" s="5" t="s">
        <v>1</v>
      </c>
      <c r="J13" s="5" t="s">
        <v>1</v>
      </c>
      <c r="K13" s="5" t="s">
        <v>1</v>
      </c>
      <c r="L13" s="73" t="s">
        <v>1</v>
      </c>
      <c r="M13" s="5" t="s">
        <v>1</v>
      </c>
      <c r="N13" s="5" t="s">
        <v>1</v>
      </c>
      <c r="O13" s="5" t="s">
        <v>1</v>
      </c>
      <c r="P13" s="5" t="s">
        <v>1</v>
      </c>
      <c r="Q13" s="5" t="s">
        <v>1</v>
      </c>
      <c r="R13" s="5" t="s">
        <v>1</v>
      </c>
      <c r="S13" s="5" t="s">
        <v>1</v>
      </c>
      <c r="T13" s="5" t="s">
        <v>1</v>
      </c>
      <c r="U13" s="5" t="s">
        <v>1</v>
      </c>
      <c r="V13" s="5" t="s">
        <v>1</v>
      </c>
      <c r="W13" s="5" t="s">
        <v>1</v>
      </c>
      <c r="X13" s="5" t="s">
        <v>1</v>
      </c>
      <c r="Y13" s="5" t="s">
        <v>1</v>
      </c>
      <c r="Z13" s="5" t="s">
        <v>1</v>
      </c>
      <c r="AA13" s="5" t="s">
        <v>1</v>
      </c>
      <c r="AB13" s="5" t="s">
        <v>1</v>
      </c>
      <c r="AC13" s="5" t="s">
        <v>1</v>
      </c>
      <c r="AD13" s="13" t="s">
        <v>1</v>
      </c>
    </row>
    <row r="14" spans="1:30" x14ac:dyDescent="0.25">
      <c r="A14" s="4"/>
      <c r="B14" s="5" t="s">
        <v>10</v>
      </c>
      <c r="C14" s="133">
        <f t="shared" si="0"/>
        <v>47098.73</v>
      </c>
      <c r="D14" s="120">
        <v>1282.43</v>
      </c>
      <c r="E14" s="25"/>
      <c r="F14" s="12">
        <v>0</v>
      </c>
      <c r="G14" s="34">
        <v>417.94</v>
      </c>
      <c r="H14" s="34">
        <v>2763.3</v>
      </c>
      <c r="I14" s="52">
        <v>36</v>
      </c>
      <c r="J14" s="25">
        <v>4042.62</v>
      </c>
      <c r="K14" s="25"/>
      <c r="L14" s="74">
        <v>23.4</v>
      </c>
      <c r="M14" s="25">
        <v>6974.83</v>
      </c>
      <c r="N14" s="34">
        <v>4.7</v>
      </c>
      <c r="O14" s="25">
        <v>9865.6200000000008</v>
      </c>
      <c r="P14" s="25"/>
      <c r="Q14" s="25"/>
      <c r="R14" s="25">
        <v>1037.82</v>
      </c>
      <c r="S14" s="25">
        <v>2113.52</v>
      </c>
      <c r="T14" s="86">
        <v>2140.9699999999998</v>
      </c>
      <c r="U14" s="25"/>
      <c r="V14" s="12">
        <v>1417.2</v>
      </c>
      <c r="W14" s="25">
        <v>1992.18</v>
      </c>
      <c r="X14" s="95">
        <v>5554.67</v>
      </c>
      <c r="Y14" s="12"/>
      <c r="Z14" s="12">
        <v>4085</v>
      </c>
      <c r="AA14" s="12">
        <v>3346.53</v>
      </c>
      <c r="AB14" s="25"/>
      <c r="AC14" s="12"/>
      <c r="AD14" s="12"/>
    </row>
    <row r="15" spans="1:30" x14ac:dyDescent="0.25">
      <c r="A15" s="4"/>
      <c r="B15" s="5" t="s">
        <v>9</v>
      </c>
      <c r="C15" s="133">
        <f t="shared" si="0"/>
        <v>5219.2870000000003</v>
      </c>
      <c r="D15" s="120"/>
      <c r="E15" s="25"/>
      <c r="F15" s="12">
        <v>559</v>
      </c>
      <c r="G15" s="34"/>
      <c r="H15" s="34"/>
      <c r="I15" s="52"/>
      <c r="J15" s="25"/>
      <c r="K15" s="25"/>
      <c r="L15" s="74"/>
      <c r="M15" s="25"/>
      <c r="N15" s="34"/>
      <c r="O15" s="25"/>
      <c r="P15" s="25"/>
      <c r="Q15" s="25">
        <v>35.677</v>
      </c>
      <c r="R15" s="25"/>
      <c r="S15" s="25"/>
      <c r="T15" s="25"/>
      <c r="U15" s="25"/>
      <c r="V15" s="12"/>
      <c r="W15" s="25">
        <v>550.09</v>
      </c>
      <c r="X15" s="95">
        <v>891.1</v>
      </c>
      <c r="Y15" s="12">
        <v>3183.42</v>
      </c>
      <c r="Z15" s="12"/>
      <c r="AA15" s="12"/>
      <c r="AB15" s="25"/>
      <c r="AC15" s="12"/>
      <c r="AD15" s="12"/>
    </row>
    <row r="16" spans="1:30" x14ac:dyDescent="0.25">
      <c r="A16" s="4"/>
      <c r="B16" s="5" t="s">
        <v>8</v>
      </c>
      <c r="C16" s="134">
        <f t="shared" si="0"/>
        <v>247479.87</v>
      </c>
      <c r="D16" s="176">
        <v>5489.26</v>
      </c>
      <c r="E16" s="57"/>
      <c r="F16" s="107">
        <v>3033.27</v>
      </c>
      <c r="G16" s="163">
        <v>1546.38</v>
      </c>
      <c r="H16" s="177">
        <v>10646.06</v>
      </c>
      <c r="I16" s="178">
        <v>230</v>
      </c>
      <c r="J16" s="57">
        <v>20309.71</v>
      </c>
      <c r="K16" s="57">
        <v>14153.67</v>
      </c>
      <c r="L16" s="162">
        <v>145.16999999999999</v>
      </c>
      <c r="M16" s="57">
        <v>37633.120000000003</v>
      </c>
      <c r="N16" s="163">
        <v>18.329999999999998</v>
      </c>
      <c r="O16" s="57">
        <v>43094.85</v>
      </c>
      <c r="P16" s="57"/>
      <c r="Q16" s="57">
        <v>193.27</v>
      </c>
      <c r="R16" s="57">
        <v>3632.37</v>
      </c>
      <c r="S16" s="57">
        <v>9955.1</v>
      </c>
      <c r="T16" s="164">
        <v>9167.11</v>
      </c>
      <c r="U16" s="57"/>
      <c r="V16" s="107">
        <v>6113.5</v>
      </c>
      <c r="W16" s="57">
        <v>9984.51</v>
      </c>
      <c r="X16" s="57">
        <v>20186.900000000001</v>
      </c>
      <c r="Y16" s="107">
        <v>16352.94</v>
      </c>
      <c r="Z16" s="107">
        <v>13400</v>
      </c>
      <c r="AA16" s="107">
        <v>13403.15</v>
      </c>
      <c r="AB16" s="57"/>
      <c r="AC16" s="107">
        <v>8791.2000000000007</v>
      </c>
      <c r="AD16" s="107"/>
    </row>
    <row r="17" spans="1:30" x14ac:dyDescent="0.25">
      <c r="A17" s="4"/>
      <c r="B17" s="5"/>
      <c r="C17" s="131"/>
      <c r="D17" s="13"/>
      <c r="E17" s="13"/>
      <c r="F17" s="13"/>
      <c r="G17" s="13"/>
      <c r="H17" s="64"/>
      <c r="I17" s="13"/>
      <c r="J17" s="13"/>
      <c r="K17" s="13"/>
      <c r="L17" s="7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5">
      <c r="A18" s="4"/>
      <c r="B18" s="7" t="s">
        <v>6</v>
      </c>
      <c r="C18" s="131"/>
      <c r="D18" s="13"/>
      <c r="E18" s="13"/>
      <c r="F18" s="13"/>
      <c r="G18" s="13"/>
      <c r="H18" s="64"/>
      <c r="I18" s="13"/>
      <c r="J18" s="13"/>
      <c r="K18" s="13"/>
      <c r="L18" s="7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5">
      <c r="A19" s="4"/>
      <c r="B19" s="5" t="s">
        <v>12</v>
      </c>
      <c r="C19" s="133">
        <f t="shared" si="0"/>
        <v>23928.2</v>
      </c>
      <c r="D19" s="120">
        <v>138.78</v>
      </c>
      <c r="E19" s="25">
        <v>1987</v>
      </c>
      <c r="F19" s="12">
        <v>0</v>
      </c>
      <c r="G19" s="34"/>
      <c r="H19" s="66"/>
      <c r="I19" s="52"/>
      <c r="J19" s="25"/>
      <c r="K19" s="25">
        <v>3875</v>
      </c>
      <c r="L19" s="74"/>
      <c r="M19" s="25"/>
      <c r="N19" s="34">
        <v>7810</v>
      </c>
      <c r="O19" s="25"/>
      <c r="P19" s="25">
        <v>2891.27</v>
      </c>
      <c r="Q19" s="25">
        <v>2069</v>
      </c>
      <c r="R19" s="25"/>
      <c r="S19" s="25"/>
      <c r="T19" s="25">
        <v>170.9</v>
      </c>
      <c r="U19" s="25">
        <v>856</v>
      </c>
      <c r="V19" s="12"/>
      <c r="W19" s="25">
        <v>170</v>
      </c>
      <c r="X19" s="25"/>
      <c r="Y19" s="12"/>
      <c r="Z19" s="12"/>
      <c r="AA19" s="12"/>
      <c r="AB19" s="25">
        <v>791</v>
      </c>
      <c r="AC19" s="12">
        <v>1998</v>
      </c>
      <c r="AD19" s="12">
        <v>1171.25</v>
      </c>
    </row>
    <row r="20" spans="1:30" ht="15.75" thickBot="1" x14ac:dyDescent="0.3">
      <c r="A20" s="9"/>
      <c r="B20" s="10" t="s">
        <v>13</v>
      </c>
      <c r="C20" s="135"/>
      <c r="D20" s="120"/>
      <c r="E20" s="115" t="s">
        <v>16</v>
      </c>
      <c r="F20" s="15">
        <v>0</v>
      </c>
      <c r="G20" s="26"/>
      <c r="H20" s="67"/>
      <c r="I20" s="52"/>
      <c r="J20" s="26"/>
      <c r="K20" s="58" t="s">
        <v>21</v>
      </c>
      <c r="L20" s="74"/>
      <c r="M20" s="26"/>
      <c r="N20" s="78" t="s">
        <v>26</v>
      </c>
      <c r="O20" s="26"/>
      <c r="P20" s="58" t="s">
        <v>28</v>
      </c>
      <c r="Q20" s="58" t="s">
        <v>26</v>
      </c>
      <c r="R20" s="58"/>
      <c r="S20" s="26"/>
      <c r="T20" s="26" t="s">
        <v>34</v>
      </c>
      <c r="U20" s="90">
        <v>3371</v>
      </c>
      <c r="V20" s="15"/>
      <c r="W20" s="58" t="s">
        <v>16</v>
      </c>
      <c r="X20" s="26"/>
      <c r="Y20" s="15"/>
      <c r="Z20" s="15"/>
      <c r="AA20" s="15"/>
      <c r="AB20" s="58"/>
      <c r="AC20" s="15" t="s">
        <v>43</v>
      </c>
      <c r="AD20" s="15" t="s">
        <v>20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0"/>
  <sheetViews>
    <sheetView topLeftCell="P1" workbookViewId="0">
      <selection activeCell="D1" sqref="D1:AD1"/>
    </sheetView>
  </sheetViews>
  <sheetFormatPr baseColWidth="10" defaultRowHeight="15" x14ac:dyDescent="0.25"/>
  <cols>
    <col min="2" max="2" width="43.7109375" bestFit="1" customWidth="1"/>
    <col min="3" max="3" width="23" customWidth="1"/>
    <col min="6" max="6" width="14.5703125" bestFit="1" customWidth="1"/>
    <col min="13" max="13" width="13.140625" bestFit="1" customWidth="1"/>
    <col min="14" max="14" width="15.140625" bestFit="1" customWidth="1"/>
    <col min="16" max="16" width="11.42578125" bestFit="1" customWidth="1"/>
    <col min="21" max="21" width="16.140625" bestFit="1" customWidth="1"/>
    <col min="23" max="23" width="15.7109375" bestFit="1" customWidth="1"/>
    <col min="30" max="30" width="12.7109375" bestFit="1" customWidth="1"/>
  </cols>
  <sheetData>
    <row r="1" spans="1:30" ht="18.75" x14ac:dyDescent="0.3">
      <c r="A1" s="2">
        <v>2018</v>
      </c>
      <c r="B1" s="11" t="s">
        <v>11</v>
      </c>
      <c r="C1" s="122" t="s">
        <v>44</v>
      </c>
      <c r="D1" s="3" t="s">
        <v>50</v>
      </c>
      <c r="E1" s="21" t="s">
        <v>51</v>
      </c>
      <c r="F1" s="3" t="s">
        <v>52</v>
      </c>
      <c r="G1" s="3" t="s">
        <v>53</v>
      </c>
      <c r="H1" s="59" t="s">
        <v>43</v>
      </c>
      <c r="I1" s="48" t="s">
        <v>54</v>
      </c>
      <c r="J1" s="3" t="s">
        <v>55</v>
      </c>
      <c r="K1" s="3" t="s">
        <v>56</v>
      </c>
      <c r="L1" s="3" t="s">
        <v>57</v>
      </c>
      <c r="M1" s="3" t="s">
        <v>58</v>
      </c>
      <c r="N1" s="3" t="s">
        <v>59</v>
      </c>
      <c r="O1" s="3" t="s">
        <v>60</v>
      </c>
      <c r="P1" s="3" t="s">
        <v>61</v>
      </c>
      <c r="Q1" s="3" t="s">
        <v>62</v>
      </c>
      <c r="R1" s="3" t="s">
        <v>63</v>
      </c>
      <c r="S1" s="3" t="s">
        <v>64</v>
      </c>
      <c r="T1" s="3" t="s">
        <v>65</v>
      </c>
      <c r="U1" s="3" t="s">
        <v>67</v>
      </c>
      <c r="V1" s="3" t="s">
        <v>66</v>
      </c>
      <c r="W1" s="3" t="s">
        <v>68</v>
      </c>
      <c r="X1" s="59" t="s">
        <v>69</v>
      </c>
      <c r="Y1" s="3" t="s">
        <v>70</v>
      </c>
      <c r="Z1" s="3" t="s">
        <v>71</v>
      </c>
      <c r="AA1" s="3" t="s">
        <v>72</v>
      </c>
      <c r="AB1" s="3" t="s">
        <v>73</v>
      </c>
      <c r="AC1" s="3" t="s">
        <v>74</v>
      </c>
      <c r="AD1" s="21" t="s">
        <v>75</v>
      </c>
    </row>
    <row r="2" spans="1:30" ht="12" customHeight="1" x14ac:dyDescent="0.25">
      <c r="A2" s="4"/>
      <c r="B2" s="5"/>
      <c r="C2" s="123"/>
      <c r="D2" s="5"/>
      <c r="E2" s="13"/>
      <c r="F2" s="5"/>
      <c r="G2" s="2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3"/>
    </row>
    <row r="3" spans="1:30" x14ac:dyDescent="0.25">
      <c r="A3" s="4"/>
      <c r="B3" s="7" t="s">
        <v>7</v>
      </c>
      <c r="C3" s="124"/>
      <c r="D3" s="5" t="s">
        <v>2</v>
      </c>
      <c r="E3" s="13" t="s">
        <v>2</v>
      </c>
      <c r="F3" s="5" t="s">
        <v>2</v>
      </c>
      <c r="G3" s="27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5" t="s">
        <v>2</v>
      </c>
      <c r="Q3" s="5" t="s">
        <v>2</v>
      </c>
      <c r="R3" s="5" t="s">
        <v>2</v>
      </c>
      <c r="S3" s="5" t="s">
        <v>2</v>
      </c>
      <c r="T3" s="5" t="s">
        <v>2</v>
      </c>
      <c r="U3" s="5" t="s">
        <v>2</v>
      </c>
      <c r="V3" s="5" t="s">
        <v>2</v>
      </c>
      <c r="W3" s="5" t="s">
        <v>2</v>
      </c>
      <c r="X3" s="5" t="s">
        <v>2</v>
      </c>
      <c r="Y3" s="5" t="s">
        <v>2</v>
      </c>
      <c r="Z3" s="5" t="s">
        <v>2</v>
      </c>
      <c r="AA3" s="5" t="s">
        <v>2</v>
      </c>
      <c r="AB3" s="5" t="s">
        <v>2</v>
      </c>
      <c r="AC3" s="5" t="s">
        <v>2</v>
      </c>
      <c r="AD3" s="13" t="s">
        <v>2</v>
      </c>
    </row>
    <row r="4" spans="1:30" x14ac:dyDescent="0.25">
      <c r="A4" s="4"/>
      <c r="B4" s="5" t="s">
        <v>10</v>
      </c>
      <c r="C4" s="129">
        <f>SUM(D4:AD4)</f>
        <v>83737.12999999999</v>
      </c>
      <c r="D4" s="126">
        <v>2021.14</v>
      </c>
      <c r="E4" s="22"/>
      <c r="F4" s="1">
        <v>0</v>
      </c>
      <c r="G4" s="29">
        <v>1436.19</v>
      </c>
      <c r="H4" s="22">
        <v>5577.64</v>
      </c>
      <c r="I4" s="51">
        <v>1022</v>
      </c>
      <c r="J4" s="54">
        <v>2665.5</v>
      </c>
      <c r="K4" s="54"/>
      <c r="L4" s="71">
        <v>6004.26</v>
      </c>
      <c r="M4" s="54">
        <v>5891.21</v>
      </c>
      <c r="N4" s="28">
        <v>20740</v>
      </c>
      <c r="O4" s="54">
        <v>8113.61</v>
      </c>
      <c r="P4" s="54"/>
      <c r="Q4" s="54"/>
      <c r="R4" s="22">
        <v>2630.89</v>
      </c>
      <c r="S4" s="54">
        <v>1783.68</v>
      </c>
      <c r="T4" s="83">
        <v>5936.25</v>
      </c>
      <c r="U4" s="54"/>
      <c r="V4" s="1">
        <v>3178</v>
      </c>
      <c r="W4" s="54">
        <v>2487.88</v>
      </c>
      <c r="X4" s="93">
        <v>2695.59</v>
      </c>
      <c r="Y4" s="96">
        <v>0</v>
      </c>
      <c r="Z4" s="91">
        <v>9116</v>
      </c>
      <c r="AA4" s="1">
        <v>1266.29</v>
      </c>
      <c r="AB4" s="54"/>
      <c r="AC4" s="91">
        <v>1171</v>
      </c>
      <c r="AD4" s="91"/>
    </row>
    <row r="5" spans="1:30" x14ac:dyDescent="0.25">
      <c r="A5" s="4"/>
      <c r="B5" s="5" t="s">
        <v>9</v>
      </c>
      <c r="C5" s="129">
        <f t="shared" ref="C5:C19" si="0">SUM(D5:AD5)</f>
        <v>6072.2160000000003</v>
      </c>
      <c r="D5" s="126"/>
      <c r="E5" s="22"/>
      <c r="F5" s="1">
        <v>523</v>
      </c>
      <c r="G5" s="29"/>
      <c r="H5" s="39"/>
      <c r="I5" s="50"/>
      <c r="J5" s="54"/>
      <c r="K5" s="54"/>
      <c r="L5" s="71"/>
      <c r="M5" s="54"/>
      <c r="N5" s="28"/>
      <c r="O5" s="54"/>
      <c r="P5" s="54"/>
      <c r="Q5" s="54">
        <v>52.206000000000003</v>
      </c>
      <c r="R5" s="22"/>
      <c r="S5" s="54"/>
      <c r="T5" s="54"/>
      <c r="U5" s="54"/>
      <c r="V5" s="92"/>
      <c r="W5" s="54">
        <v>1267.52</v>
      </c>
      <c r="X5" s="93">
        <v>58.52</v>
      </c>
      <c r="Y5" s="96">
        <v>4170.97</v>
      </c>
      <c r="Z5" s="91"/>
      <c r="AA5" s="1"/>
      <c r="AB5" s="54"/>
      <c r="AC5" s="91"/>
      <c r="AD5" s="91"/>
    </row>
    <row r="6" spans="1:30" x14ac:dyDescent="0.25">
      <c r="A6" s="4"/>
      <c r="B6" s="5" t="s">
        <v>8</v>
      </c>
      <c r="C6" s="130">
        <f t="shared" si="0"/>
        <v>611015.47199999995</v>
      </c>
      <c r="D6" s="169">
        <v>11216.46</v>
      </c>
      <c r="E6" s="170"/>
      <c r="F6" s="171">
        <v>3912.02</v>
      </c>
      <c r="G6" s="182">
        <v>9766.0920000000006</v>
      </c>
      <c r="H6" s="183">
        <v>39766.519999999997</v>
      </c>
      <c r="I6" s="111">
        <v>7154</v>
      </c>
      <c r="J6" s="55">
        <v>18865.419999999998</v>
      </c>
      <c r="K6" s="55">
        <v>33611.93</v>
      </c>
      <c r="L6" s="173">
        <v>37255.94</v>
      </c>
      <c r="M6" s="55">
        <v>40541.440000000002</v>
      </c>
      <c r="N6" s="174">
        <v>130234.65</v>
      </c>
      <c r="O6" s="55">
        <v>52659.44</v>
      </c>
      <c r="P6" s="55"/>
      <c r="Q6" s="55">
        <v>413.76</v>
      </c>
      <c r="R6" s="170">
        <v>17100</v>
      </c>
      <c r="S6" s="55">
        <v>13991.23</v>
      </c>
      <c r="T6" s="55">
        <v>32820.959999999999</v>
      </c>
      <c r="U6" s="55"/>
      <c r="V6" s="171">
        <v>20439.84</v>
      </c>
      <c r="W6" s="55">
        <v>16554.79</v>
      </c>
      <c r="X6" s="55">
        <v>16547.509999999998</v>
      </c>
      <c r="Y6" s="175">
        <v>31764.15</v>
      </c>
      <c r="Z6" s="103">
        <v>61996</v>
      </c>
      <c r="AA6" s="171">
        <v>7755.62</v>
      </c>
      <c r="AB6" s="55"/>
      <c r="AC6" s="103">
        <v>6647.7</v>
      </c>
      <c r="AD6" s="103"/>
    </row>
    <row r="7" spans="1:30" x14ac:dyDescent="0.25">
      <c r="A7" s="4"/>
      <c r="B7" s="5"/>
      <c r="C7" s="131"/>
      <c r="D7" s="5"/>
      <c r="E7" s="13"/>
      <c r="F7" s="5"/>
      <c r="G7" s="27"/>
      <c r="H7" s="13"/>
      <c r="I7" s="5"/>
      <c r="J7" s="5"/>
      <c r="K7" s="5"/>
      <c r="L7" s="7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98"/>
      <c r="Z7" s="5"/>
      <c r="AA7" s="5"/>
      <c r="AB7" s="5"/>
      <c r="AC7" s="13"/>
      <c r="AD7" s="13"/>
    </row>
    <row r="8" spans="1:30" x14ac:dyDescent="0.25">
      <c r="A8" s="4"/>
      <c r="B8" s="7" t="s">
        <v>6</v>
      </c>
      <c r="C8" s="131"/>
      <c r="D8" s="5"/>
      <c r="E8" s="13"/>
      <c r="F8" s="5"/>
      <c r="G8" s="27"/>
      <c r="H8" s="13"/>
      <c r="I8" s="5"/>
      <c r="J8" s="5"/>
      <c r="K8" s="5"/>
      <c r="L8" s="7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98"/>
      <c r="Z8" s="5"/>
      <c r="AA8" s="5"/>
      <c r="AB8" s="5"/>
      <c r="AC8" s="13"/>
      <c r="AD8" s="13"/>
    </row>
    <row r="9" spans="1:30" x14ac:dyDescent="0.25">
      <c r="A9" s="4"/>
      <c r="B9" s="5" t="s">
        <v>0</v>
      </c>
      <c r="C9" s="129">
        <f t="shared" si="0"/>
        <v>20154.43</v>
      </c>
      <c r="D9" s="126"/>
      <c r="E9" s="22">
        <v>1996</v>
      </c>
      <c r="F9" s="1">
        <v>0</v>
      </c>
      <c r="G9" s="29"/>
      <c r="H9" s="39"/>
      <c r="I9" s="51"/>
      <c r="J9" s="54"/>
      <c r="K9" s="54">
        <v>6140</v>
      </c>
      <c r="L9" s="71"/>
      <c r="M9" s="54"/>
      <c r="N9" s="28"/>
      <c r="O9" s="54"/>
      <c r="P9" s="54">
        <v>1741.3</v>
      </c>
      <c r="Q9" s="54">
        <v>2525</v>
      </c>
      <c r="R9" s="22"/>
      <c r="S9" s="54"/>
      <c r="T9" s="54"/>
      <c r="U9" s="54">
        <v>2832</v>
      </c>
      <c r="V9" s="1"/>
      <c r="W9" s="54">
        <v>960</v>
      </c>
      <c r="X9" s="54"/>
      <c r="Y9" s="96">
        <v>0</v>
      </c>
      <c r="Z9" s="91"/>
      <c r="AA9" s="1"/>
      <c r="AB9" s="54">
        <v>1075</v>
      </c>
      <c r="AC9" s="91"/>
      <c r="AD9" s="91">
        <v>2885.13</v>
      </c>
    </row>
    <row r="10" spans="1:30" ht="15.75" thickBot="1" x14ac:dyDescent="0.3">
      <c r="A10" s="9"/>
      <c r="B10" s="10" t="s">
        <v>13</v>
      </c>
      <c r="C10" s="136"/>
      <c r="D10" s="127"/>
      <c r="E10" s="24" t="s">
        <v>16</v>
      </c>
      <c r="F10" s="19">
        <v>0</v>
      </c>
      <c r="G10" s="32"/>
      <c r="H10" s="42"/>
      <c r="I10" s="51"/>
      <c r="J10" s="31"/>
      <c r="K10" s="56" t="s">
        <v>21</v>
      </c>
      <c r="L10" s="71"/>
      <c r="M10" s="31"/>
      <c r="N10" s="56"/>
      <c r="O10" s="31"/>
      <c r="P10" s="56" t="s">
        <v>29</v>
      </c>
      <c r="Q10" s="56" t="s">
        <v>30</v>
      </c>
      <c r="R10" s="24"/>
      <c r="S10" s="31"/>
      <c r="T10" s="31"/>
      <c r="U10" s="89"/>
      <c r="V10" s="19"/>
      <c r="W10" s="56"/>
      <c r="X10" s="31"/>
      <c r="Y10" s="100"/>
      <c r="Z10" s="105"/>
      <c r="AA10" s="19"/>
      <c r="AB10" s="56"/>
      <c r="AC10" s="105"/>
      <c r="AD10" s="105" t="s">
        <v>20</v>
      </c>
    </row>
    <row r="11" spans="1:30" ht="18.75" x14ac:dyDescent="0.3">
      <c r="A11" s="17">
        <v>2019</v>
      </c>
      <c r="B11" s="18" t="s">
        <v>11</v>
      </c>
      <c r="C11" s="124"/>
      <c r="D11" s="5"/>
      <c r="E11" s="13"/>
      <c r="F11" s="5"/>
      <c r="G11" s="27"/>
      <c r="H11" s="13"/>
      <c r="I11" s="5"/>
      <c r="J11" s="5"/>
      <c r="K11" s="5"/>
      <c r="L11" s="7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13"/>
    </row>
    <row r="12" spans="1:30" ht="12" customHeight="1" x14ac:dyDescent="0.25">
      <c r="A12" s="4"/>
      <c r="B12" s="5"/>
      <c r="C12" s="124"/>
      <c r="D12" s="5"/>
      <c r="E12" s="13"/>
      <c r="F12" s="5"/>
      <c r="G12" s="27"/>
      <c r="H12" s="13"/>
      <c r="I12" s="5"/>
      <c r="J12" s="5"/>
      <c r="K12" s="5"/>
      <c r="L12" s="7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13"/>
    </row>
    <row r="13" spans="1:30" x14ac:dyDescent="0.25">
      <c r="A13" s="4"/>
      <c r="B13" s="7" t="s">
        <v>7</v>
      </c>
      <c r="C13" s="124"/>
      <c r="D13" s="5" t="s">
        <v>2</v>
      </c>
      <c r="E13" s="13" t="s">
        <v>2</v>
      </c>
      <c r="F13" s="5" t="s">
        <v>2</v>
      </c>
      <c r="G13" s="27" t="s">
        <v>2</v>
      </c>
      <c r="H13" s="13" t="s">
        <v>2</v>
      </c>
      <c r="I13" s="5" t="s">
        <v>2</v>
      </c>
      <c r="J13" s="5" t="s">
        <v>2</v>
      </c>
      <c r="K13" s="5" t="s">
        <v>2</v>
      </c>
      <c r="L13" s="73" t="s">
        <v>2</v>
      </c>
      <c r="M13" s="5" t="s">
        <v>2</v>
      </c>
      <c r="N13" s="5" t="s">
        <v>2</v>
      </c>
      <c r="O13" s="5" t="s">
        <v>2</v>
      </c>
      <c r="P13" s="5" t="s">
        <v>2</v>
      </c>
      <c r="Q13" s="5" t="s">
        <v>2</v>
      </c>
      <c r="R13" s="5" t="s">
        <v>2</v>
      </c>
      <c r="S13" s="5" t="s">
        <v>2</v>
      </c>
      <c r="T13" s="5" t="s">
        <v>2</v>
      </c>
      <c r="U13" s="5" t="s">
        <v>2</v>
      </c>
      <c r="V13" s="5" t="s">
        <v>2</v>
      </c>
      <c r="W13" s="5" t="s">
        <v>2</v>
      </c>
      <c r="X13" s="5" t="s">
        <v>2</v>
      </c>
      <c r="Y13" s="5" t="s">
        <v>2</v>
      </c>
      <c r="Z13" s="5" t="s">
        <v>2</v>
      </c>
      <c r="AA13" s="5" t="s">
        <v>2</v>
      </c>
      <c r="AB13" s="5" t="s">
        <v>2</v>
      </c>
      <c r="AC13" s="5" t="s">
        <v>2</v>
      </c>
      <c r="AD13" s="13" t="s">
        <v>2</v>
      </c>
    </row>
    <row r="14" spans="1:30" x14ac:dyDescent="0.25">
      <c r="A14" s="4"/>
      <c r="B14" s="5" t="s">
        <v>10</v>
      </c>
      <c r="C14" s="133">
        <f t="shared" si="0"/>
        <v>82357.84</v>
      </c>
      <c r="D14" s="120">
        <v>2561.4499999999998</v>
      </c>
      <c r="E14" s="25"/>
      <c r="F14" s="12">
        <v>0</v>
      </c>
      <c r="G14" s="35">
        <v>1699.5</v>
      </c>
      <c r="H14" s="25">
        <v>4395.95</v>
      </c>
      <c r="I14" s="52">
        <v>488</v>
      </c>
      <c r="J14" s="25">
        <v>2597.12</v>
      </c>
      <c r="K14" s="25"/>
      <c r="L14" s="74">
        <v>4913.99</v>
      </c>
      <c r="M14" s="25">
        <v>6367.52</v>
      </c>
      <c r="N14" s="34">
        <v>19598.5</v>
      </c>
      <c r="O14" s="25">
        <v>8759.4599999999991</v>
      </c>
      <c r="P14" s="25"/>
      <c r="Q14" s="25"/>
      <c r="R14" s="25">
        <v>2887.1</v>
      </c>
      <c r="S14" s="25">
        <v>1781.69</v>
      </c>
      <c r="T14" s="87">
        <v>3574.84</v>
      </c>
      <c r="U14" s="25"/>
      <c r="V14" s="12">
        <v>3844.05</v>
      </c>
      <c r="W14" s="25">
        <v>2632.4</v>
      </c>
      <c r="X14" s="95">
        <v>2912.47</v>
      </c>
      <c r="Y14" s="12">
        <v>0</v>
      </c>
      <c r="Z14" s="12">
        <v>10744</v>
      </c>
      <c r="AA14" s="12">
        <v>1326.8</v>
      </c>
      <c r="AB14" s="25"/>
      <c r="AC14" s="12">
        <v>1273</v>
      </c>
      <c r="AD14" s="12"/>
    </row>
    <row r="15" spans="1:30" x14ac:dyDescent="0.25">
      <c r="A15" s="4"/>
      <c r="B15" s="5" t="s">
        <v>9</v>
      </c>
      <c r="C15" s="133">
        <f t="shared" si="0"/>
        <v>5732.6980000000003</v>
      </c>
      <c r="D15" s="120"/>
      <c r="E15" s="25"/>
      <c r="F15" s="12">
        <v>523</v>
      </c>
      <c r="G15" s="35"/>
      <c r="H15" s="25"/>
      <c r="I15" s="52"/>
      <c r="J15" s="25"/>
      <c r="K15" s="25"/>
      <c r="L15" s="74"/>
      <c r="M15" s="25"/>
      <c r="N15" s="34"/>
      <c r="O15" s="25"/>
      <c r="P15" s="25"/>
      <c r="Q15" s="25">
        <v>14.188000000000001</v>
      </c>
      <c r="R15" s="25"/>
      <c r="S15" s="25"/>
      <c r="T15" s="25"/>
      <c r="U15" s="25"/>
      <c r="V15" s="12"/>
      <c r="W15" s="25">
        <v>879.01</v>
      </c>
      <c r="X15" s="95"/>
      <c r="Y15" s="12">
        <v>4316.5</v>
      </c>
      <c r="Z15" s="12"/>
      <c r="AA15" s="12"/>
      <c r="AB15" s="25"/>
      <c r="AC15" s="12"/>
      <c r="AD15" s="12"/>
    </row>
    <row r="16" spans="1:30" x14ac:dyDescent="0.25">
      <c r="A16" s="4"/>
      <c r="B16" s="5" t="s">
        <v>8</v>
      </c>
      <c r="C16" s="134">
        <f t="shared" si="0"/>
        <v>623672.03</v>
      </c>
      <c r="D16" s="176">
        <v>14355.96</v>
      </c>
      <c r="E16" s="57"/>
      <c r="F16" s="107">
        <v>3843.64</v>
      </c>
      <c r="G16" s="177">
        <v>12576.3</v>
      </c>
      <c r="H16" s="181">
        <v>30563.65</v>
      </c>
      <c r="I16" s="178">
        <v>3416</v>
      </c>
      <c r="J16" s="57">
        <v>16985.43</v>
      </c>
      <c r="K16" s="57">
        <v>38305.31</v>
      </c>
      <c r="L16" s="162">
        <v>35536.559999999998</v>
      </c>
      <c r="M16" s="57">
        <v>44424.69</v>
      </c>
      <c r="N16" s="163">
        <v>122453.73</v>
      </c>
      <c r="O16" s="57">
        <v>56624.77</v>
      </c>
      <c r="P16" s="57"/>
      <c r="Q16" s="57">
        <v>124.83</v>
      </c>
      <c r="R16" s="57">
        <v>18766.150000000001</v>
      </c>
      <c r="S16" s="57">
        <v>14821.63</v>
      </c>
      <c r="T16" s="164">
        <v>19728.38</v>
      </c>
      <c r="U16" s="57"/>
      <c r="V16" s="107">
        <v>32410.32</v>
      </c>
      <c r="W16" s="57">
        <v>19960.86</v>
      </c>
      <c r="X16" s="57">
        <v>18862.97</v>
      </c>
      <c r="Y16" s="107">
        <v>35448.910000000003</v>
      </c>
      <c r="Z16" s="107">
        <v>69246</v>
      </c>
      <c r="AA16" s="107">
        <v>7959.84</v>
      </c>
      <c r="AB16" s="57"/>
      <c r="AC16" s="107">
        <v>7256.1</v>
      </c>
      <c r="AD16" s="107"/>
    </row>
    <row r="17" spans="1:30" x14ac:dyDescent="0.25">
      <c r="A17" s="4"/>
      <c r="B17" s="5"/>
      <c r="C17" s="131"/>
      <c r="D17" s="13"/>
      <c r="E17" s="13"/>
      <c r="F17" s="13"/>
      <c r="G17" s="36"/>
      <c r="H17" s="13"/>
      <c r="I17" s="13"/>
      <c r="J17" s="13"/>
      <c r="K17" s="13"/>
      <c r="L17" s="7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5">
      <c r="A18" s="4"/>
      <c r="B18" s="7" t="s">
        <v>6</v>
      </c>
      <c r="C18" s="131"/>
      <c r="D18" s="13"/>
      <c r="E18" s="13"/>
      <c r="F18" s="13"/>
      <c r="G18" s="36"/>
      <c r="H18" s="13"/>
      <c r="I18" s="13"/>
      <c r="J18" s="13"/>
      <c r="K18" s="13"/>
      <c r="L18" s="7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5">
      <c r="A19" s="4"/>
      <c r="B19" s="5" t="s">
        <v>12</v>
      </c>
      <c r="C19" s="133">
        <f t="shared" si="0"/>
        <v>20725.72</v>
      </c>
      <c r="D19" s="120"/>
      <c r="E19" s="25">
        <v>2606</v>
      </c>
      <c r="F19" s="12">
        <v>0</v>
      </c>
      <c r="G19" s="35"/>
      <c r="H19" s="45"/>
      <c r="I19" s="52"/>
      <c r="J19" s="25"/>
      <c r="K19" s="25">
        <v>7135</v>
      </c>
      <c r="L19" s="74"/>
      <c r="M19" s="25"/>
      <c r="N19" s="34"/>
      <c r="O19" s="25"/>
      <c r="P19" s="25">
        <v>1922.32</v>
      </c>
      <c r="Q19" s="25">
        <v>2139</v>
      </c>
      <c r="R19" s="25"/>
      <c r="S19" s="25"/>
      <c r="T19" s="25"/>
      <c r="U19" s="25">
        <v>2879</v>
      </c>
      <c r="V19" s="12"/>
      <c r="W19" s="25"/>
      <c r="X19" s="25"/>
      <c r="Y19" s="12">
        <v>0</v>
      </c>
      <c r="Z19" s="12"/>
      <c r="AA19" s="12"/>
      <c r="AB19" s="25">
        <v>1178</v>
      </c>
      <c r="AC19" s="12"/>
      <c r="AD19" s="12">
        <v>2866.4</v>
      </c>
    </row>
    <row r="20" spans="1:30" ht="15.75" thickBot="1" x14ac:dyDescent="0.3">
      <c r="A20" s="9"/>
      <c r="B20" s="10" t="s">
        <v>13</v>
      </c>
      <c r="C20" s="135"/>
      <c r="D20" s="128"/>
      <c r="E20" s="115" t="s">
        <v>21</v>
      </c>
      <c r="F20" s="15">
        <v>0</v>
      </c>
      <c r="G20" s="37"/>
      <c r="H20" s="46"/>
      <c r="I20" s="52"/>
      <c r="J20" s="26"/>
      <c r="K20" s="58" t="s">
        <v>21</v>
      </c>
      <c r="L20" s="74"/>
      <c r="M20" s="26"/>
      <c r="N20" s="58"/>
      <c r="O20" s="26"/>
      <c r="P20" s="58" t="s">
        <v>29</v>
      </c>
      <c r="Q20" s="58" t="s">
        <v>30</v>
      </c>
      <c r="R20" s="58"/>
      <c r="S20" s="26"/>
      <c r="T20" s="26"/>
      <c r="U20" s="90"/>
      <c r="V20" s="15"/>
      <c r="W20" s="58"/>
      <c r="X20" s="26"/>
      <c r="Y20" s="15"/>
      <c r="Z20" s="15"/>
      <c r="AA20" s="15"/>
      <c r="AB20" s="58"/>
      <c r="AC20" s="15"/>
      <c r="AD20" s="15" t="s">
        <v>20</v>
      </c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0"/>
  <sheetViews>
    <sheetView workbookViewId="0">
      <selection activeCell="F2" sqref="F2"/>
    </sheetView>
  </sheetViews>
  <sheetFormatPr baseColWidth="10" defaultRowHeight="15" x14ac:dyDescent="0.25"/>
  <cols>
    <col min="2" max="2" width="43.7109375" bestFit="1" customWidth="1"/>
    <col min="3" max="3" width="18.140625" customWidth="1"/>
  </cols>
  <sheetData>
    <row r="1" spans="1:5" ht="18.75" x14ac:dyDescent="0.3">
      <c r="A1" s="2">
        <v>2018</v>
      </c>
      <c r="B1" s="11" t="s">
        <v>11</v>
      </c>
      <c r="C1" s="122" t="s">
        <v>45</v>
      </c>
      <c r="D1" s="3" t="s">
        <v>57</v>
      </c>
      <c r="E1" s="3" t="s">
        <v>72</v>
      </c>
    </row>
    <row r="2" spans="1:5" ht="12" customHeight="1" x14ac:dyDescent="0.25">
      <c r="A2" s="4"/>
      <c r="B2" s="5"/>
      <c r="C2" s="123"/>
      <c r="D2" s="5"/>
      <c r="E2" s="5"/>
    </row>
    <row r="3" spans="1:5" x14ac:dyDescent="0.25">
      <c r="A3" s="4"/>
      <c r="B3" s="7" t="s">
        <v>7</v>
      </c>
      <c r="C3" s="124"/>
      <c r="D3" s="5" t="s">
        <v>3</v>
      </c>
      <c r="E3" s="5" t="s">
        <v>3</v>
      </c>
    </row>
    <row r="4" spans="1:5" x14ac:dyDescent="0.25">
      <c r="A4" s="4"/>
      <c r="B4" s="5" t="s">
        <v>10</v>
      </c>
      <c r="C4" s="132">
        <f>SUM(D4:E4)</f>
        <v>142.97999999999999</v>
      </c>
      <c r="D4" s="141"/>
      <c r="E4" s="1">
        <v>142.97999999999999</v>
      </c>
    </row>
    <row r="5" spans="1:5" x14ac:dyDescent="0.25">
      <c r="A5" s="4"/>
      <c r="B5" s="5" t="s">
        <v>9</v>
      </c>
      <c r="C5" s="132"/>
      <c r="D5" s="141"/>
      <c r="E5" s="1"/>
    </row>
    <row r="6" spans="1:5" x14ac:dyDescent="0.25">
      <c r="A6" s="4"/>
      <c r="B6" s="5" t="s">
        <v>8</v>
      </c>
      <c r="C6" s="130">
        <f t="shared" ref="C6:C16" si="0">SUM(D6:E6)</f>
        <v>1281.28</v>
      </c>
      <c r="D6" s="180"/>
      <c r="E6" s="171">
        <v>1281.28</v>
      </c>
    </row>
    <row r="7" spans="1:5" x14ac:dyDescent="0.25">
      <c r="A7" s="4"/>
      <c r="B7" s="5"/>
      <c r="C7" s="131"/>
      <c r="D7" s="73"/>
      <c r="E7" s="5"/>
    </row>
    <row r="8" spans="1:5" x14ac:dyDescent="0.25">
      <c r="A8" s="4"/>
      <c r="B8" s="7" t="s">
        <v>6</v>
      </c>
      <c r="C8" s="131"/>
      <c r="D8" s="73"/>
      <c r="E8" s="5"/>
    </row>
    <row r="9" spans="1:5" x14ac:dyDescent="0.25">
      <c r="A9" s="4"/>
      <c r="B9" s="5" t="s">
        <v>0</v>
      </c>
      <c r="C9" s="132"/>
      <c r="D9" s="141"/>
      <c r="E9" s="1"/>
    </row>
    <row r="10" spans="1:5" ht="15.75" thickBot="1" x14ac:dyDescent="0.3">
      <c r="A10" s="9"/>
      <c r="B10" s="10" t="s">
        <v>13</v>
      </c>
      <c r="C10" s="136"/>
      <c r="D10" s="141"/>
      <c r="E10" s="19"/>
    </row>
    <row r="11" spans="1:5" ht="18.75" x14ac:dyDescent="0.3">
      <c r="A11" s="17">
        <v>2019</v>
      </c>
      <c r="B11" s="18" t="s">
        <v>11</v>
      </c>
      <c r="C11" s="124"/>
      <c r="D11" s="73"/>
      <c r="E11" s="5"/>
    </row>
    <row r="12" spans="1:5" ht="12" customHeight="1" x14ac:dyDescent="0.25">
      <c r="A12" s="4"/>
      <c r="B12" s="5"/>
      <c r="C12" s="124"/>
      <c r="D12" s="73"/>
      <c r="E12" s="5"/>
    </row>
    <row r="13" spans="1:5" x14ac:dyDescent="0.25">
      <c r="A13" s="4"/>
      <c r="B13" s="7" t="s">
        <v>7</v>
      </c>
      <c r="C13" s="124"/>
      <c r="D13" s="73" t="s">
        <v>3</v>
      </c>
      <c r="E13" s="5" t="s">
        <v>3</v>
      </c>
    </row>
    <row r="14" spans="1:5" x14ac:dyDescent="0.25">
      <c r="A14" s="4"/>
      <c r="B14" s="5" t="s">
        <v>10</v>
      </c>
      <c r="C14" s="143">
        <f t="shared" si="0"/>
        <v>53.36</v>
      </c>
      <c r="D14" s="142">
        <v>31.63</v>
      </c>
      <c r="E14" s="12">
        <v>21.73</v>
      </c>
    </row>
    <row r="15" spans="1:5" x14ac:dyDescent="0.25">
      <c r="A15" s="4"/>
      <c r="B15" s="5" t="s">
        <v>9</v>
      </c>
      <c r="C15" s="143"/>
      <c r="D15" s="142"/>
      <c r="E15" s="12"/>
    </row>
    <row r="16" spans="1:5" x14ac:dyDescent="0.25">
      <c r="A16" s="4"/>
      <c r="B16" s="5" t="s">
        <v>8</v>
      </c>
      <c r="C16" s="134">
        <f t="shared" si="0"/>
        <v>741.61</v>
      </c>
      <c r="D16" s="179">
        <v>486.09</v>
      </c>
      <c r="E16" s="107">
        <v>255.52</v>
      </c>
    </row>
    <row r="17" spans="1:5" x14ac:dyDescent="0.25">
      <c r="A17" s="4"/>
      <c r="B17" s="5"/>
      <c r="C17" s="131"/>
      <c r="D17" s="73"/>
      <c r="E17" s="13"/>
    </row>
    <row r="18" spans="1:5" x14ac:dyDescent="0.25">
      <c r="A18" s="4"/>
      <c r="B18" s="7" t="s">
        <v>6</v>
      </c>
      <c r="C18" s="131"/>
      <c r="D18" s="73"/>
      <c r="E18" s="13"/>
    </row>
    <row r="19" spans="1:5" x14ac:dyDescent="0.25">
      <c r="A19" s="4"/>
      <c r="B19" s="5" t="s">
        <v>12</v>
      </c>
      <c r="C19" s="144"/>
      <c r="D19" s="142"/>
      <c r="E19" s="12"/>
    </row>
    <row r="20" spans="1:5" ht="15.75" thickBot="1" x14ac:dyDescent="0.3">
      <c r="A20" s="9"/>
      <c r="B20" s="10" t="s">
        <v>13</v>
      </c>
      <c r="C20" s="135"/>
      <c r="D20" s="142"/>
      <c r="E20" s="15"/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0"/>
  <sheetViews>
    <sheetView topLeftCell="P1" workbookViewId="0">
      <selection activeCell="D1" sqref="D1:AD1"/>
    </sheetView>
  </sheetViews>
  <sheetFormatPr baseColWidth="10" defaultRowHeight="15" x14ac:dyDescent="0.25"/>
  <cols>
    <col min="2" max="2" width="43.7109375" bestFit="1" customWidth="1"/>
    <col min="3" max="3" width="17.28515625" customWidth="1"/>
    <col min="6" max="6" width="14.5703125" bestFit="1" customWidth="1"/>
    <col min="13" max="13" width="13.140625" bestFit="1" customWidth="1"/>
    <col min="14" max="14" width="15.140625" bestFit="1" customWidth="1"/>
    <col min="21" max="21" width="16.140625" bestFit="1" customWidth="1"/>
    <col min="23" max="23" width="15.7109375" bestFit="1" customWidth="1"/>
  </cols>
  <sheetData>
    <row r="1" spans="1:30" ht="18.75" x14ac:dyDescent="0.3">
      <c r="A1" s="2">
        <v>2018</v>
      </c>
      <c r="B1" s="11" t="s">
        <v>11</v>
      </c>
      <c r="C1" s="122" t="s">
        <v>44</v>
      </c>
      <c r="D1" s="3" t="s">
        <v>50</v>
      </c>
      <c r="E1" s="21" t="s">
        <v>51</v>
      </c>
      <c r="F1" s="3" t="s">
        <v>52</v>
      </c>
      <c r="G1" s="3" t="s">
        <v>53</v>
      </c>
      <c r="H1" s="59" t="s">
        <v>43</v>
      </c>
      <c r="I1" s="48" t="s">
        <v>54</v>
      </c>
      <c r="J1" s="3" t="s">
        <v>55</v>
      </c>
      <c r="K1" s="3" t="s">
        <v>56</v>
      </c>
      <c r="L1" s="3" t="s">
        <v>57</v>
      </c>
      <c r="M1" s="3" t="s">
        <v>58</v>
      </c>
      <c r="N1" s="3" t="s">
        <v>59</v>
      </c>
      <c r="O1" s="3" t="s">
        <v>60</v>
      </c>
      <c r="P1" s="3" t="s">
        <v>61</v>
      </c>
      <c r="Q1" s="3" t="s">
        <v>62</v>
      </c>
      <c r="R1" s="3" t="s">
        <v>63</v>
      </c>
      <c r="S1" s="3" t="s">
        <v>64</v>
      </c>
      <c r="T1" s="3" t="s">
        <v>65</v>
      </c>
      <c r="U1" s="3" t="s">
        <v>67</v>
      </c>
      <c r="V1" s="3" t="s">
        <v>66</v>
      </c>
      <c r="W1" s="3" t="s">
        <v>68</v>
      </c>
      <c r="X1" s="59" t="s">
        <v>69</v>
      </c>
      <c r="Y1" s="3" t="s">
        <v>70</v>
      </c>
      <c r="Z1" s="3" t="s">
        <v>71</v>
      </c>
      <c r="AA1" s="3" t="s">
        <v>72</v>
      </c>
      <c r="AB1" s="3" t="s">
        <v>73</v>
      </c>
      <c r="AC1" s="3" t="s">
        <v>74</v>
      </c>
      <c r="AD1" s="21" t="s">
        <v>75</v>
      </c>
    </row>
    <row r="2" spans="1:30" ht="12" customHeight="1" x14ac:dyDescent="0.25">
      <c r="A2" s="4"/>
      <c r="B2" s="5"/>
      <c r="C2" s="123"/>
      <c r="D2" s="5"/>
      <c r="E2" s="1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 t="s">
        <v>41</v>
      </c>
      <c r="AD2" s="13"/>
    </row>
    <row r="3" spans="1:30" x14ac:dyDescent="0.25">
      <c r="A3" s="4"/>
      <c r="B3" s="7" t="s">
        <v>7</v>
      </c>
      <c r="C3" s="124"/>
      <c r="D3" s="5" t="s">
        <v>4</v>
      </c>
      <c r="E3" s="13" t="s">
        <v>4</v>
      </c>
      <c r="F3" s="5" t="s">
        <v>4</v>
      </c>
      <c r="G3" s="5" t="s">
        <v>4</v>
      </c>
      <c r="H3" s="5" t="s">
        <v>4</v>
      </c>
      <c r="I3" s="5" t="s">
        <v>4</v>
      </c>
      <c r="J3" s="5" t="s">
        <v>4</v>
      </c>
      <c r="K3" s="5" t="s">
        <v>4</v>
      </c>
      <c r="L3" s="5" t="s">
        <v>4</v>
      </c>
      <c r="M3" s="5" t="s">
        <v>4</v>
      </c>
      <c r="N3" s="5" t="s">
        <v>4</v>
      </c>
      <c r="O3" s="5" t="s">
        <v>4</v>
      </c>
      <c r="P3" s="5" t="s">
        <v>4</v>
      </c>
      <c r="Q3" s="5" t="s">
        <v>4</v>
      </c>
      <c r="R3" s="5" t="s">
        <v>4</v>
      </c>
      <c r="S3" s="5" t="s">
        <v>4</v>
      </c>
      <c r="T3" s="5" t="s">
        <v>4</v>
      </c>
      <c r="U3" s="5" t="s">
        <v>4</v>
      </c>
      <c r="V3" s="5" t="s">
        <v>4</v>
      </c>
      <c r="W3" s="5" t="s">
        <v>4</v>
      </c>
      <c r="X3" s="5" t="s">
        <v>4</v>
      </c>
      <c r="Y3" s="5" t="s">
        <v>4</v>
      </c>
      <c r="Z3" s="5" t="s">
        <v>4</v>
      </c>
      <c r="AA3" s="5" t="s">
        <v>4</v>
      </c>
      <c r="AB3" s="5" t="s">
        <v>4</v>
      </c>
      <c r="AC3" s="5" t="s">
        <v>4</v>
      </c>
      <c r="AD3" s="13" t="s">
        <v>4</v>
      </c>
    </row>
    <row r="4" spans="1:30" x14ac:dyDescent="0.25">
      <c r="A4" s="4"/>
      <c r="B4" s="5" t="s">
        <v>10</v>
      </c>
      <c r="C4" s="129">
        <f>SUM(D4:AD4)</f>
        <v>74577.576000000001</v>
      </c>
      <c r="D4" s="126">
        <v>1023.18</v>
      </c>
      <c r="E4" s="22">
        <v>562</v>
      </c>
      <c r="F4" s="1">
        <v>0</v>
      </c>
      <c r="G4" s="28">
        <v>1511.25</v>
      </c>
      <c r="H4" s="22">
        <v>2572.9899999999998</v>
      </c>
      <c r="I4" s="51">
        <v>3170</v>
      </c>
      <c r="J4" s="54">
        <v>2087</v>
      </c>
      <c r="K4" s="54">
        <v>3611.7860000000001</v>
      </c>
      <c r="L4" s="71">
        <v>5167</v>
      </c>
      <c r="M4" s="54">
        <v>1673.32</v>
      </c>
      <c r="N4" s="28">
        <v>9839</v>
      </c>
      <c r="O4" s="54">
        <v>5628.12</v>
      </c>
      <c r="P4" s="54">
        <v>1157.05</v>
      </c>
      <c r="Q4" s="54">
        <v>1478.59</v>
      </c>
      <c r="R4" s="22">
        <v>220</v>
      </c>
      <c r="S4" s="54">
        <v>1787.7</v>
      </c>
      <c r="T4" s="83">
        <v>2407.02</v>
      </c>
      <c r="U4" s="54">
        <v>1909</v>
      </c>
      <c r="V4" s="1">
        <v>4193.93</v>
      </c>
      <c r="W4" s="54">
        <v>1427.5</v>
      </c>
      <c r="X4" s="93">
        <v>4868.75</v>
      </c>
      <c r="Y4" s="96">
        <v>2777.98</v>
      </c>
      <c r="Z4" s="91">
        <v>7742</v>
      </c>
      <c r="AA4" s="1">
        <v>5340.05</v>
      </c>
      <c r="AB4" s="54">
        <v>922</v>
      </c>
      <c r="AC4" s="91">
        <v>584</v>
      </c>
      <c r="AD4" s="91">
        <v>916.36</v>
      </c>
    </row>
    <row r="5" spans="1:30" x14ac:dyDescent="0.25">
      <c r="A5" s="4"/>
      <c r="B5" s="5" t="s">
        <v>9</v>
      </c>
      <c r="C5" s="129">
        <f t="shared" ref="C5:C19" si="0">SUM(D5:AD5)</f>
        <v>2714.86</v>
      </c>
      <c r="D5" s="126"/>
      <c r="E5" s="22"/>
      <c r="F5" s="1">
        <v>686</v>
      </c>
      <c r="G5" s="28"/>
      <c r="H5" s="22">
        <v>746</v>
      </c>
      <c r="I5" s="51"/>
      <c r="J5" s="54"/>
      <c r="K5" s="54"/>
      <c r="L5" s="71"/>
      <c r="M5" s="54"/>
      <c r="N5" s="28"/>
      <c r="O5" s="54"/>
      <c r="P5" s="54"/>
      <c r="Q5" s="54"/>
      <c r="R5" s="22"/>
      <c r="S5" s="54"/>
      <c r="T5" s="54"/>
      <c r="U5" s="54"/>
      <c r="V5" s="1"/>
      <c r="W5" s="54">
        <v>900</v>
      </c>
      <c r="X5" s="93"/>
      <c r="Y5" s="96">
        <v>382.86</v>
      </c>
      <c r="Z5" s="91"/>
      <c r="AA5" s="1"/>
      <c r="AB5" s="54"/>
      <c r="AC5" s="91"/>
      <c r="AD5" s="91"/>
    </row>
    <row r="6" spans="1:30" x14ac:dyDescent="0.25">
      <c r="A6" s="4"/>
      <c r="B6" s="5" t="s">
        <v>8</v>
      </c>
      <c r="C6" s="130">
        <f t="shared" si="0"/>
        <v>322913.27000000014</v>
      </c>
      <c r="D6" s="169">
        <v>4264.6899999999996</v>
      </c>
      <c r="E6" s="170">
        <v>2922</v>
      </c>
      <c r="F6" s="171">
        <v>3587.1</v>
      </c>
      <c r="G6" s="55">
        <v>7045.25</v>
      </c>
      <c r="H6" s="172">
        <v>10669.54</v>
      </c>
      <c r="I6" s="111">
        <v>17435</v>
      </c>
      <c r="J6" s="55">
        <v>8374.91</v>
      </c>
      <c r="K6" s="55">
        <v>16964.490000000002</v>
      </c>
      <c r="L6" s="173">
        <v>26116.1</v>
      </c>
      <c r="M6" s="55">
        <v>9422.77</v>
      </c>
      <c r="N6" s="174">
        <v>42790.2</v>
      </c>
      <c r="O6" s="55">
        <v>22470.25</v>
      </c>
      <c r="P6" s="55">
        <v>6176.92</v>
      </c>
      <c r="Q6" s="55">
        <v>7493.2</v>
      </c>
      <c r="R6" s="170">
        <v>770</v>
      </c>
      <c r="S6" s="55">
        <v>7954.34</v>
      </c>
      <c r="T6" s="55">
        <v>9417.32</v>
      </c>
      <c r="U6" s="55">
        <v>7916</v>
      </c>
      <c r="V6" s="171" t="s">
        <v>35</v>
      </c>
      <c r="W6" s="55">
        <v>7029.44</v>
      </c>
      <c r="X6" s="55">
        <v>15285.87</v>
      </c>
      <c r="Y6" s="175">
        <v>13622.2</v>
      </c>
      <c r="Z6" s="103">
        <v>46792</v>
      </c>
      <c r="AA6" s="171">
        <v>21073.88</v>
      </c>
      <c r="AB6" s="55">
        <f>AB4*2.64</f>
        <v>2434.08</v>
      </c>
      <c r="AC6" s="103">
        <v>2460.6999999999998</v>
      </c>
      <c r="AD6" s="103">
        <v>2425.02</v>
      </c>
    </row>
    <row r="7" spans="1:30" x14ac:dyDescent="0.25">
      <c r="A7" s="4"/>
      <c r="B7" s="5"/>
      <c r="C7" s="131"/>
      <c r="D7" s="5"/>
      <c r="E7" s="13"/>
      <c r="F7" s="5"/>
      <c r="G7" s="5"/>
      <c r="H7" s="64"/>
      <c r="I7" s="5"/>
      <c r="J7" s="5"/>
      <c r="K7" s="5"/>
      <c r="L7" s="7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98"/>
      <c r="Z7" s="5"/>
      <c r="AA7" s="5"/>
      <c r="AB7" s="5"/>
      <c r="AC7" s="13"/>
      <c r="AD7" s="13"/>
    </row>
    <row r="8" spans="1:30" x14ac:dyDescent="0.25">
      <c r="A8" s="4"/>
      <c r="B8" s="7" t="s">
        <v>6</v>
      </c>
      <c r="C8" s="131"/>
      <c r="D8" s="5"/>
      <c r="E8" s="13"/>
      <c r="F8" s="5"/>
      <c r="G8" s="5"/>
      <c r="H8" s="64"/>
      <c r="I8" s="5"/>
      <c r="J8" s="5"/>
      <c r="K8" s="5"/>
      <c r="L8" s="7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98"/>
      <c r="Z8" s="5"/>
      <c r="AA8" s="5"/>
      <c r="AB8" s="5"/>
      <c r="AC8" s="13"/>
      <c r="AD8" s="13"/>
    </row>
    <row r="9" spans="1:30" x14ac:dyDescent="0.25">
      <c r="A9" s="4"/>
      <c r="B9" s="5" t="s">
        <v>0</v>
      </c>
      <c r="C9" s="129">
        <f t="shared" si="0"/>
        <v>75</v>
      </c>
      <c r="D9" s="126"/>
      <c r="E9" s="22"/>
      <c r="F9" s="1">
        <v>0</v>
      </c>
      <c r="G9" s="28"/>
      <c r="H9" s="61"/>
      <c r="I9" s="51"/>
      <c r="J9" s="54"/>
      <c r="K9" s="54">
        <v>75</v>
      </c>
      <c r="L9" s="71"/>
      <c r="M9" s="54"/>
      <c r="N9" s="28"/>
      <c r="O9" s="54"/>
      <c r="P9" s="54"/>
      <c r="Q9" s="54"/>
      <c r="R9" s="22"/>
      <c r="S9" s="54"/>
      <c r="T9" s="54"/>
      <c r="U9" s="54"/>
      <c r="V9" s="1"/>
      <c r="W9" s="54"/>
      <c r="X9" s="54"/>
      <c r="Y9" s="96"/>
      <c r="Z9" s="91"/>
      <c r="AA9" s="1"/>
      <c r="AB9" s="54"/>
      <c r="AC9" s="91"/>
      <c r="AD9" s="91"/>
    </row>
    <row r="10" spans="1:30" ht="15.75" thickBot="1" x14ac:dyDescent="0.3">
      <c r="A10" s="9"/>
      <c r="B10" s="10" t="s">
        <v>13</v>
      </c>
      <c r="C10" s="136"/>
      <c r="D10" s="127"/>
      <c r="E10" s="24"/>
      <c r="F10" s="19">
        <v>0</v>
      </c>
      <c r="G10" s="31"/>
      <c r="H10" s="24"/>
      <c r="I10" s="51"/>
      <c r="J10" s="31"/>
      <c r="K10" s="56" t="s">
        <v>20</v>
      </c>
      <c r="L10" s="71"/>
      <c r="M10" s="31"/>
      <c r="N10" s="56"/>
      <c r="O10" s="31"/>
      <c r="P10" s="56"/>
      <c r="Q10" s="56"/>
      <c r="R10" s="24"/>
      <c r="S10" s="31"/>
      <c r="T10" s="31"/>
      <c r="U10" s="31"/>
      <c r="V10" s="19"/>
      <c r="W10" s="56"/>
      <c r="X10" s="31"/>
      <c r="Y10" s="100"/>
      <c r="Z10" s="105"/>
      <c r="AA10" s="19"/>
      <c r="AB10" s="56"/>
      <c r="AC10" s="105"/>
      <c r="AD10" s="105"/>
    </row>
    <row r="11" spans="1:30" ht="18.75" x14ac:dyDescent="0.3">
      <c r="A11" s="17">
        <v>2019</v>
      </c>
      <c r="B11" s="18" t="s">
        <v>11</v>
      </c>
      <c r="C11" s="124"/>
      <c r="D11" s="5"/>
      <c r="E11" s="13"/>
      <c r="F11" s="5"/>
      <c r="G11" s="5"/>
      <c r="H11" s="64"/>
      <c r="I11" s="5"/>
      <c r="J11" s="5"/>
      <c r="K11" s="5"/>
      <c r="L11" s="7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13"/>
    </row>
    <row r="12" spans="1:30" ht="12" customHeight="1" x14ac:dyDescent="0.25">
      <c r="A12" s="4"/>
      <c r="B12" s="5"/>
      <c r="C12" s="124"/>
      <c r="D12" s="5"/>
      <c r="E12" s="13"/>
      <c r="F12" s="5"/>
      <c r="G12" s="5"/>
      <c r="H12" s="64"/>
      <c r="I12" s="5"/>
      <c r="J12" s="5"/>
      <c r="K12" s="5"/>
      <c r="L12" s="7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 t="s">
        <v>41</v>
      </c>
      <c r="AD12" s="13"/>
    </row>
    <row r="13" spans="1:30" x14ac:dyDescent="0.25">
      <c r="A13" s="4"/>
      <c r="B13" s="7" t="s">
        <v>7</v>
      </c>
      <c r="C13" s="124"/>
      <c r="D13" s="5" t="s">
        <v>4</v>
      </c>
      <c r="E13" s="13" t="s">
        <v>4</v>
      </c>
      <c r="F13" s="5" t="s">
        <v>4</v>
      </c>
      <c r="G13" s="5" t="s">
        <v>4</v>
      </c>
      <c r="H13" s="64" t="s">
        <v>4</v>
      </c>
      <c r="I13" s="5" t="s">
        <v>4</v>
      </c>
      <c r="J13" s="5" t="s">
        <v>4</v>
      </c>
      <c r="K13" s="5" t="s">
        <v>4</v>
      </c>
      <c r="L13" s="73" t="s">
        <v>4</v>
      </c>
      <c r="M13" s="5" t="s">
        <v>4</v>
      </c>
      <c r="N13" s="5" t="s">
        <v>4</v>
      </c>
      <c r="O13" s="5" t="s">
        <v>4</v>
      </c>
      <c r="P13" s="5" t="s">
        <v>4</v>
      </c>
      <c r="Q13" s="5" t="s">
        <v>4</v>
      </c>
      <c r="R13" s="5" t="s">
        <v>4</v>
      </c>
      <c r="S13" s="5" t="s">
        <v>4</v>
      </c>
      <c r="T13" s="5" t="s">
        <v>4</v>
      </c>
      <c r="U13" s="5" t="s">
        <v>4</v>
      </c>
      <c r="V13" s="5" t="s">
        <v>4</v>
      </c>
      <c r="W13" s="5" t="s">
        <v>4</v>
      </c>
      <c r="X13" s="5" t="s">
        <v>4</v>
      </c>
      <c r="Y13" s="5" t="s">
        <v>4</v>
      </c>
      <c r="Z13" s="5" t="s">
        <v>4</v>
      </c>
      <c r="AA13" s="5" t="s">
        <v>4</v>
      </c>
      <c r="AB13" s="5" t="s">
        <v>4</v>
      </c>
      <c r="AC13" s="5" t="s">
        <v>4</v>
      </c>
      <c r="AD13" s="13" t="s">
        <v>4</v>
      </c>
    </row>
    <row r="14" spans="1:30" x14ac:dyDescent="0.25">
      <c r="A14" s="4"/>
      <c r="B14" s="5" t="s">
        <v>10</v>
      </c>
      <c r="C14" s="133">
        <f t="shared" si="0"/>
        <v>84183.66</v>
      </c>
      <c r="D14" s="120">
        <v>1006.24</v>
      </c>
      <c r="E14" s="25">
        <v>647</v>
      </c>
      <c r="F14" s="12">
        <v>0</v>
      </c>
      <c r="G14" s="34">
        <v>1659.77</v>
      </c>
      <c r="H14" s="34">
        <v>3613.58</v>
      </c>
      <c r="I14" s="52">
        <v>2909</v>
      </c>
      <c r="J14" s="25">
        <v>2440</v>
      </c>
      <c r="K14" s="25">
        <v>4513.66</v>
      </c>
      <c r="L14" s="74">
        <v>5862.4</v>
      </c>
      <c r="M14" s="25">
        <v>2368.7600000000002</v>
      </c>
      <c r="N14" s="34">
        <v>12474</v>
      </c>
      <c r="O14" s="25">
        <v>4921.1400000000003</v>
      </c>
      <c r="P14" s="25">
        <v>1265.1600000000001</v>
      </c>
      <c r="Q14" s="25">
        <v>1406.17</v>
      </c>
      <c r="R14" s="25">
        <v>338</v>
      </c>
      <c r="S14" s="25">
        <v>1733.81</v>
      </c>
      <c r="T14" s="87">
        <v>1850.38</v>
      </c>
      <c r="U14" s="25">
        <v>1872</v>
      </c>
      <c r="V14" s="12">
        <v>5793.05</v>
      </c>
      <c r="W14" s="25">
        <v>3556.42</v>
      </c>
      <c r="X14" s="95">
        <v>4965.6899999999996</v>
      </c>
      <c r="Y14" s="12">
        <v>2900</v>
      </c>
      <c r="Z14" s="12">
        <v>7752</v>
      </c>
      <c r="AA14" s="12">
        <v>5541</v>
      </c>
      <c r="AB14" s="25">
        <v>1042</v>
      </c>
      <c r="AC14" s="12">
        <v>760</v>
      </c>
      <c r="AD14" s="12">
        <v>992.43</v>
      </c>
    </row>
    <row r="15" spans="1:30" x14ac:dyDescent="0.25">
      <c r="A15" s="4"/>
      <c r="B15" s="5" t="s">
        <v>9</v>
      </c>
      <c r="C15" s="133">
        <f t="shared" si="0"/>
        <v>3089.17</v>
      </c>
      <c r="D15" s="120"/>
      <c r="E15" s="25"/>
      <c r="F15" s="12">
        <v>593</v>
      </c>
      <c r="G15" s="34"/>
      <c r="H15" s="34">
        <v>606.97</v>
      </c>
      <c r="I15" s="52"/>
      <c r="J15" s="25"/>
      <c r="K15" s="25"/>
      <c r="L15" s="74"/>
      <c r="M15" s="25"/>
      <c r="N15" s="34"/>
      <c r="O15" s="25"/>
      <c r="P15" s="25"/>
      <c r="Q15" s="25"/>
      <c r="R15" s="25"/>
      <c r="S15" s="25"/>
      <c r="T15" s="25"/>
      <c r="U15" s="25"/>
      <c r="V15" s="12"/>
      <c r="W15" s="25">
        <v>1220.8</v>
      </c>
      <c r="X15" s="95">
        <v>0</v>
      </c>
      <c r="Y15" s="12">
        <v>668.4</v>
      </c>
      <c r="Z15" s="12"/>
      <c r="AA15" s="12"/>
      <c r="AB15" s="25"/>
      <c r="AC15" s="12"/>
      <c r="AD15" s="12"/>
    </row>
    <row r="16" spans="1:30" x14ac:dyDescent="0.25">
      <c r="A16" s="4"/>
      <c r="B16" s="5" t="s">
        <v>8</v>
      </c>
      <c r="C16" s="134">
        <f t="shared" si="0"/>
        <v>386495.73000000004</v>
      </c>
      <c r="D16" s="176">
        <v>3710.48</v>
      </c>
      <c r="E16" s="57">
        <v>3364</v>
      </c>
      <c r="F16" s="107">
        <v>3171.19</v>
      </c>
      <c r="G16" s="57">
        <v>6765</v>
      </c>
      <c r="H16" s="177">
        <v>17482.5</v>
      </c>
      <c r="I16" s="178">
        <v>15999.5</v>
      </c>
      <c r="J16" s="57">
        <v>10509</v>
      </c>
      <c r="K16" s="57">
        <v>19939.75</v>
      </c>
      <c r="L16" s="162">
        <v>33589.9</v>
      </c>
      <c r="M16" s="57">
        <v>10232.81</v>
      </c>
      <c r="N16" s="163">
        <v>55300.06</v>
      </c>
      <c r="O16" s="57">
        <v>19061.68</v>
      </c>
      <c r="P16" s="57">
        <v>7396.04</v>
      </c>
      <c r="Q16" s="57">
        <v>7282.75</v>
      </c>
      <c r="R16" s="57">
        <v>880.88</v>
      </c>
      <c r="S16" s="57">
        <v>7263.72</v>
      </c>
      <c r="T16" s="164">
        <v>6753.78</v>
      </c>
      <c r="U16" s="57">
        <v>7053</v>
      </c>
      <c r="V16" s="107">
        <v>22348.67</v>
      </c>
      <c r="W16" s="57">
        <v>19673.990000000002</v>
      </c>
      <c r="X16" s="57">
        <v>16911.5</v>
      </c>
      <c r="Y16" s="107">
        <v>15313.67</v>
      </c>
      <c r="Z16" s="107">
        <v>48305</v>
      </c>
      <c r="AA16" s="107">
        <v>22315.56</v>
      </c>
      <c r="AB16" s="57"/>
      <c r="AC16" s="107">
        <v>3169.4</v>
      </c>
      <c r="AD16" s="107">
        <v>2701.9</v>
      </c>
    </row>
    <row r="17" spans="1:30" x14ac:dyDescent="0.25">
      <c r="A17" s="4"/>
      <c r="B17" s="5"/>
      <c r="C17" s="131"/>
      <c r="D17" s="13"/>
      <c r="E17" s="13"/>
      <c r="F17" s="13"/>
      <c r="G17" s="13"/>
      <c r="H17" s="13"/>
      <c r="I17" s="13"/>
      <c r="J17" s="13"/>
      <c r="K17" s="13"/>
      <c r="L17" s="7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5">
      <c r="A18" s="4"/>
      <c r="B18" s="7" t="s">
        <v>6</v>
      </c>
      <c r="C18" s="131"/>
      <c r="D18" s="13"/>
      <c r="E18" s="13"/>
      <c r="F18" s="13"/>
      <c r="G18" s="13"/>
      <c r="H18" s="13"/>
      <c r="I18" s="13"/>
      <c r="J18" s="13"/>
      <c r="K18" s="13"/>
      <c r="L18" s="7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5">
      <c r="A19" s="4"/>
      <c r="B19" s="5" t="s">
        <v>12</v>
      </c>
      <c r="C19" s="133">
        <f t="shared" si="0"/>
        <v>97</v>
      </c>
      <c r="D19" s="120"/>
      <c r="E19" s="25"/>
      <c r="F19" s="12">
        <v>0</v>
      </c>
      <c r="G19" s="34"/>
      <c r="H19" s="45"/>
      <c r="I19" s="52"/>
      <c r="J19" s="25"/>
      <c r="K19" s="25">
        <v>97</v>
      </c>
      <c r="L19" s="74"/>
      <c r="M19" s="25"/>
      <c r="N19" s="34"/>
      <c r="O19" s="25"/>
      <c r="P19" s="25"/>
      <c r="Q19" s="25"/>
      <c r="R19" s="25"/>
      <c r="S19" s="25"/>
      <c r="T19" s="25"/>
      <c r="U19" s="25"/>
      <c r="V19" s="12"/>
      <c r="W19" s="25"/>
      <c r="X19" s="25"/>
      <c r="Y19" s="12"/>
      <c r="Z19" s="12"/>
      <c r="AA19" s="12"/>
      <c r="AB19" s="25"/>
      <c r="AC19" s="12"/>
      <c r="AD19" s="12"/>
    </row>
    <row r="20" spans="1:30" ht="15.75" thickBot="1" x14ac:dyDescent="0.3">
      <c r="A20" s="9"/>
      <c r="B20" s="10" t="s">
        <v>13</v>
      </c>
      <c r="C20" s="135"/>
      <c r="D20" s="128"/>
      <c r="E20" s="26"/>
      <c r="F20" s="15">
        <v>0</v>
      </c>
      <c r="G20" s="26"/>
      <c r="H20" s="46"/>
      <c r="I20" s="52"/>
      <c r="J20" s="26"/>
      <c r="K20" s="58" t="s">
        <v>20</v>
      </c>
      <c r="L20" s="74"/>
      <c r="M20" s="26"/>
      <c r="N20" s="58"/>
      <c r="O20" s="26"/>
      <c r="P20" s="58"/>
      <c r="Q20" s="58"/>
      <c r="R20" s="58"/>
      <c r="S20" s="26"/>
      <c r="T20" s="26"/>
      <c r="U20" s="26"/>
      <c r="V20" s="15"/>
      <c r="W20" s="58"/>
      <c r="X20" s="26"/>
      <c r="Y20" s="15"/>
      <c r="Z20" s="15"/>
      <c r="AA20" s="15"/>
      <c r="AB20" s="58"/>
      <c r="AC20" s="15"/>
      <c r="AD20" s="15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0"/>
  <sheetViews>
    <sheetView workbookViewId="0">
      <selection activeCell="D1" sqref="D1:AD1"/>
    </sheetView>
  </sheetViews>
  <sheetFormatPr baseColWidth="10" defaultRowHeight="15" x14ac:dyDescent="0.25"/>
  <cols>
    <col min="2" max="2" width="43.7109375" bestFit="1" customWidth="1"/>
    <col min="3" max="3" width="17.5703125" customWidth="1"/>
    <col min="4" max="14" width="15.85546875" bestFit="1" customWidth="1"/>
    <col min="15" max="15" width="15.85546875" customWidth="1"/>
    <col min="16" max="25" width="15.85546875" bestFit="1" customWidth="1"/>
    <col min="27" max="30" width="15.85546875" bestFit="1" customWidth="1"/>
  </cols>
  <sheetData>
    <row r="1" spans="1:30" ht="18.75" x14ac:dyDescent="0.3">
      <c r="A1" s="2">
        <v>2018</v>
      </c>
      <c r="B1" s="11" t="s">
        <v>11</v>
      </c>
      <c r="C1" s="122" t="s">
        <v>44</v>
      </c>
      <c r="D1" s="3" t="s">
        <v>50</v>
      </c>
      <c r="E1" s="21" t="s">
        <v>51</v>
      </c>
      <c r="F1" s="3" t="s">
        <v>52</v>
      </c>
      <c r="G1" s="3" t="s">
        <v>53</v>
      </c>
      <c r="H1" s="59" t="s">
        <v>43</v>
      </c>
      <c r="I1" s="48" t="s">
        <v>54</v>
      </c>
      <c r="J1" s="3" t="s">
        <v>55</v>
      </c>
      <c r="K1" s="3" t="s">
        <v>56</v>
      </c>
      <c r="L1" s="3" t="s">
        <v>57</v>
      </c>
      <c r="M1" s="3" t="s">
        <v>58</v>
      </c>
      <c r="N1" s="3" t="s">
        <v>59</v>
      </c>
      <c r="O1" s="3" t="s">
        <v>60</v>
      </c>
      <c r="P1" s="3" t="s">
        <v>61</v>
      </c>
      <c r="Q1" s="3" t="s">
        <v>62</v>
      </c>
      <c r="R1" s="3" t="s">
        <v>63</v>
      </c>
      <c r="S1" s="3" t="s">
        <v>64</v>
      </c>
      <c r="T1" s="3" t="s">
        <v>65</v>
      </c>
      <c r="U1" s="3" t="s">
        <v>67</v>
      </c>
      <c r="V1" s="3" t="s">
        <v>66</v>
      </c>
      <c r="W1" s="3" t="s">
        <v>68</v>
      </c>
      <c r="X1" s="59" t="s">
        <v>69</v>
      </c>
      <c r="Y1" s="3" t="s">
        <v>70</v>
      </c>
      <c r="Z1" s="3" t="s">
        <v>71</v>
      </c>
      <c r="AA1" s="3" t="s">
        <v>72</v>
      </c>
      <c r="AB1" s="3" t="s">
        <v>73</v>
      </c>
      <c r="AC1" s="3" t="s">
        <v>74</v>
      </c>
      <c r="AD1" s="21" t="s">
        <v>75</v>
      </c>
    </row>
    <row r="2" spans="1:30" ht="12" customHeight="1" x14ac:dyDescent="0.25">
      <c r="A2" s="4"/>
      <c r="B2" s="5"/>
      <c r="C2" s="123"/>
      <c r="D2" s="6"/>
      <c r="E2" s="14"/>
      <c r="F2" s="6"/>
      <c r="G2" s="6"/>
      <c r="H2" s="6"/>
      <c r="I2" s="49"/>
      <c r="J2" s="6"/>
      <c r="K2" s="6"/>
      <c r="L2" s="69" t="s">
        <v>5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 t="s">
        <v>42</v>
      </c>
      <c r="AD2" s="6"/>
    </row>
    <row r="3" spans="1:30" x14ac:dyDescent="0.25">
      <c r="A3" s="4"/>
      <c r="B3" s="7" t="s">
        <v>7</v>
      </c>
      <c r="C3" s="124"/>
      <c r="D3" s="6" t="s">
        <v>5</v>
      </c>
      <c r="E3" s="14" t="s">
        <v>5</v>
      </c>
      <c r="F3" s="6" t="s">
        <v>5</v>
      </c>
      <c r="G3" s="6" t="s">
        <v>5</v>
      </c>
      <c r="H3" s="6" t="s">
        <v>5</v>
      </c>
      <c r="I3" s="49" t="s">
        <v>5</v>
      </c>
      <c r="J3" s="6" t="s">
        <v>5</v>
      </c>
      <c r="K3" s="6" t="s">
        <v>5</v>
      </c>
      <c r="L3" s="70" t="s">
        <v>23</v>
      </c>
      <c r="M3" s="6" t="s">
        <v>5</v>
      </c>
      <c r="N3" s="6" t="s">
        <v>5</v>
      </c>
      <c r="O3" s="6" t="s">
        <v>5</v>
      </c>
      <c r="P3" s="6" t="s">
        <v>5</v>
      </c>
      <c r="Q3" s="6" t="s">
        <v>5</v>
      </c>
      <c r="R3" s="6" t="s">
        <v>5</v>
      </c>
      <c r="S3" s="6" t="s">
        <v>5</v>
      </c>
      <c r="T3" s="6" t="s">
        <v>5</v>
      </c>
      <c r="U3" s="6" t="s">
        <v>5</v>
      </c>
      <c r="V3" s="6" t="s">
        <v>5</v>
      </c>
      <c r="W3" s="6" t="s">
        <v>5</v>
      </c>
      <c r="X3" s="6" t="s">
        <v>5</v>
      </c>
      <c r="Y3" s="6" t="s">
        <v>5</v>
      </c>
      <c r="Z3" s="6" t="s">
        <v>39</v>
      </c>
      <c r="AA3" s="6" t="s">
        <v>5</v>
      </c>
      <c r="AB3" s="6" t="s">
        <v>5</v>
      </c>
      <c r="AC3" s="6" t="s">
        <v>5</v>
      </c>
      <c r="AD3" s="6" t="s">
        <v>5</v>
      </c>
    </row>
    <row r="4" spans="1:30" x14ac:dyDescent="0.25">
      <c r="A4" s="4"/>
      <c r="B4" s="5" t="s">
        <v>10</v>
      </c>
      <c r="C4" s="129">
        <f>SUM(D4:AD4)</f>
        <v>9857.1829999999991</v>
      </c>
      <c r="D4" s="117">
        <v>49.73</v>
      </c>
      <c r="E4" s="23"/>
      <c r="F4" s="8">
        <v>0</v>
      </c>
      <c r="G4" s="30"/>
      <c r="H4" s="40"/>
      <c r="I4" s="51"/>
      <c r="J4" s="30"/>
      <c r="K4" s="30"/>
      <c r="L4" s="72">
        <v>564.79999999999995</v>
      </c>
      <c r="M4" s="30">
        <v>7934.45</v>
      </c>
      <c r="N4" s="76">
        <v>411.5</v>
      </c>
      <c r="O4" s="30">
        <v>0</v>
      </c>
      <c r="P4" s="30">
        <v>239.363</v>
      </c>
      <c r="Q4" s="30"/>
      <c r="R4" s="80"/>
      <c r="S4" s="30"/>
      <c r="T4" s="30"/>
      <c r="U4" s="30"/>
      <c r="V4" s="8"/>
      <c r="W4" s="30">
        <v>150</v>
      </c>
      <c r="X4" s="94"/>
      <c r="Y4" s="97"/>
      <c r="Z4" s="102"/>
      <c r="AA4" s="8">
        <v>507.34</v>
      </c>
      <c r="AB4" s="30"/>
      <c r="AC4" s="102"/>
      <c r="AD4" s="8"/>
    </row>
    <row r="5" spans="1:30" x14ac:dyDescent="0.25">
      <c r="A5" s="4"/>
      <c r="B5" s="5" t="s">
        <v>9</v>
      </c>
      <c r="C5" s="129">
        <f t="shared" ref="C5:C19" si="0">SUM(D5:AD5)</f>
        <v>278</v>
      </c>
      <c r="D5" s="117"/>
      <c r="E5" s="23"/>
      <c r="F5" s="8">
        <v>217</v>
      </c>
      <c r="G5" s="30"/>
      <c r="H5" s="40"/>
      <c r="I5" s="51"/>
      <c r="J5" s="30"/>
      <c r="K5" s="30"/>
      <c r="L5" s="72"/>
      <c r="M5" s="30"/>
      <c r="N5" s="76"/>
      <c r="O5" s="30"/>
      <c r="P5" s="30"/>
      <c r="Q5" s="30"/>
      <c r="R5" s="80"/>
      <c r="S5" s="30"/>
      <c r="T5" s="30"/>
      <c r="U5" s="30"/>
      <c r="V5" s="8"/>
      <c r="W5" s="30"/>
      <c r="X5" s="94"/>
      <c r="Y5" s="97">
        <v>30</v>
      </c>
      <c r="Z5" s="102">
        <v>31</v>
      </c>
      <c r="AA5" s="8"/>
      <c r="AB5" s="30"/>
      <c r="AC5" s="102"/>
      <c r="AD5" s="8"/>
    </row>
    <row r="6" spans="1:30" x14ac:dyDescent="0.25">
      <c r="A6" s="4"/>
      <c r="B6" s="5" t="s">
        <v>8</v>
      </c>
      <c r="C6" s="130">
        <f t="shared" si="0"/>
        <v>45125.9</v>
      </c>
      <c r="D6" s="118">
        <v>391.19</v>
      </c>
      <c r="E6" s="109"/>
      <c r="F6" s="108">
        <v>1359.96</v>
      </c>
      <c r="G6" s="94"/>
      <c r="H6" s="166"/>
      <c r="I6" s="157"/>
      <c r="J6" s="94"/>
      <c r="K6" s="94"/>
      <c r="L6" s="112">
        <v>3839.67</v>
      </c>
      <c r="M6" s="110">
        <v>31725.73</v>
      </c>
      <c r="N6" s="113">
        <v>2085.63</v>
      </c>
      <c r="O6" s="110">
        <v>0</v>
      </c>
      <c r="P6" s="110">
        <v>1495.56</v>
      </c>
      <c r="Q6" s="94"/>
      <c r="R6" s="168"/>
      <c r="S6" s="94"/>
      <c r="T6" s="167" t="s">
        <v>33</v>
      </c>
      <c r="U6" s="94"/>
      <c r="V6" s="165"/>
      <c r="W6" s="110">
        <v>1085.1600000000001</v>
      </c>
      <c r="X6" s="110"/>
      <c r="Y6" s="114">
        <v>125.41</v>
      </c>
      <c r="Z6" s="104">
        <v>586</v>
      </c>
      <c r="AA6" s="108">
        <v>2070.39</v>
      </c>
      <c r="AB6" s="110"/>
      <c r="AC6" s="104">
        <v>361.2</v>
      </c>
      <c r="AD6" s="108"/>
    </row>
    <row r="7" spans="1:30" x14ac:dyDescent="0.25">
      <c r="A7" s="4"/>
      <c r="B7" s="5"/>
      <c r="C7" s="138"/>
      <c r="D7" s="6"/>
      <c r="E7" s="14"/>
      <c r="F7" s="6"/>
      <c r="G7" s="6"/>
      <c r="H7" s="41"/>
      <c r="I7" s="49"/>
      <c r="J7" s="6"/>
      <c r="K7" s="6"/>
      <c r="L7" s="6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99"/>
      <c r="Z7" s="6"/>
      <c r="AA7" s="6"/>
      <c r="AB7" s="6"/>
      <c r="AC7" s="14"/>
      <c r="AD7" s="6"/>
    </row>
    <row r="8" spans="1:30" x14ac:dyDescent="0.25">
      <c r="A8" s="4"/>
      <c r="B8" s="7" t="s">
        <v>6</v>
      </c>
      <c r="C8" s="138"/>
      <c r="D8" s="6"/>
      <c r="E8" s="14"/>
      <c r="F8" s="6"/>
      <c r="G8" s="6"/>
      <c r="H8" s="41"/>
      <c r="I8" s="49"/>
      <c r="J8" s="6"/>
      <c r="K8" s="6"/>
      <c r="L8" s="6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99"/>
      <c r="Z8" s="6"/>
      <c r="AA8" s="6"/>
      <c r="AB8" s="6"/>
      <c r="AC8" s="14"/>
      <c r="AD8" s="6"/>
    </row>
    <row r="9" spans="1:30" x14ac:dyDescent="0.25">
      <c r="A9" s="4"/>
      <c r="B9" s="5" t="s">
        <v>0</v>
      </c>
      <c r="C9" s="129">
        <f t="shared" si="0"/>
        <v>2678</v>
      </c>
      <c r="D9" s="117"/>
      <c r="E9" s="23">
        <v>310</v>
      </c>
      <c r="F9" s="8">
        <v>0</v>
      </c>
      <c r="G9" s="30"/>
      <c r="H9" s="40"/>
      <c r="I9" s="51"/>
      <c r="J9" s="30"/>
      <c r="K9" s="30"/>
      <c r="L9" s="71"/>
      <c r="M9" s="30"/>
      <c r="N9" s="76">
        <v>2263</v>
      </c>
      <c r="O9" s="30"/>
      <c r="P9" s="30"/>
      <c r="Q9" s="30"/>
      <c r="R9" s="80"/>
      <c r="S9" s="30"/>
      <c r="T9" s="84" t="s">
        <v>33</v>
      </c>
      <c r="U9" s="30"/>
      <c r="V9" s="8"/>
      <c r="W9" s="30"/>
      <c r="X9" s="30"/>
      <c r="Y9" s="97"/>
      <c r="Z9" s="102"/>
      <c r="AA9" s="8"/>
      <c r="AB9" s="30"/>
      <c r="AC9" s="102">
        <v>105</v>
      </c>
      <c r="AD9" s="8"/>
    </row>
    <row r="10" spans="1:30" ht="15.75" thickBot="1" x14ac:dyDescent="0.3">
      <c r="A10" s="9"/>
      <c r="B10" s="10" t="s">
        <v>13</v>
      </c>
      <c r="C10" s="137"/>
      <c r="D10" s="119"/>
      <c r="E10" s="24" t="s">
        <v>16</v>
      </c>
      <c r="F10" s="20">
        <v>0</v>
      </c>
      <c r="G10" s="33"/>
      <c r="H10" s="43"/>
      <c r="I10" s="51"/>
      <c r="J10" s="33"/>
      <c r="K10" s="33"/>
      <c r="L10" s="71"/>
      <c r="M10" s="33"/>
      <c r="N10" s="77" t="s">
        <v>26</v>
      </c>
      <c r="O10" s="33"/>
      <c r="P10" s="33"/>
      <c r="Q10" s="33"/>
      <c r="R10" s="81"/>
      <c r="S10" s="33"/>
      <c r="T10" s="85" t="s">
        <v>33</v>
      </c>
      <c r="U10" s="33"/>
      <c r="V10" s="20"/>
      <c r="W10" s="33"/>
      <c r="X10" s="33"/>
      <c r="Y10" s="101"/>
      <c r="Z10" s="106"/>
      <c r="AA10" s="20"/>
      <c r="AB10" s="33"/>
      <c r="AC10" s="106" t="s">
        <v>43</v>
      </c>
      <c r="AD10" s="20"/>
    </row>
    <row r="11" spans="1:30" ht="18.75" x14ac:dyDescent="0.3">
      <c r="A11" s="17">
        <v>2019</v>
      </c>
      <c r="B11" s="18" t="s">
        <v>11</v>
      </c>
      <c r="C11" s="125"/>
      <c r="D11" s="6"/>
      <c r="E11" s="14"/>
      <c r="F11" s="6"/>
      <c r="G11" s="6"/>
      <c r="H11" s="41"/>
      <c r="I11" s="49"/>
      <c r="J11" s="6"/>
      <c r="K11" s="6"/>
      <c r="L11" s="6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2" customHeight="1" x14ac:dyDescent="0.25">
      <c r="A12" s="4"/>
      <c r="B12" s="5"/>
      <c r="C12" s="125"/>
      <c r="D12" s="6"/>
      <c r="E12" s="14"/>
      <c r="F12" s="6"/>
      <c r="G12" s="6"/>
      <c r="H12" s="41"/>
      <c r="I12" s="49"/>
      <c r="J12" s="6"/>
      <c r="K12" s="6"/>
      <c r="L12" s="69" t="s">
        <v>5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 t="s">
        <v>42</v>
      </c>
      <c r="AD12" s="6"/>
    </row>
    <row r="13" spans="1:30" x14ac:dyDescent="0.25">
      <c r="A13" s="4"/>
      <c r="B13" s="7" t="s">
        <v>7</v>
      </c>
      <c r="C13" s="125"/>
      <c r="D13" s="6" t="s">
        <v>5</v>
      </c>
      <c r="E13" s="14" t="s">
        <v>5</v>
      </c>
      <c r="F13" s="6" t="s">
        <v>5</v>
      </c>
      <c r="G13" s="6" t="s">
        <v>5</v>
      </c>
      <c r="H13" s="44" t="s">
        <v>5</v>
      </c>
      <c r="I13" s="49" t="s">
        <v>5</v>
      </c>
      <c r="J13" s="6" t="s">
        <v>5</v>
      </c>
      <c r="K13" s="6" t="s">
        <v>5</v>
      </c>
      <c r="L13" s="69" t="s">
        <v>23</v>
      </c>
      <c r="M13" s="6" t="s">
        <v>5</v>
      </c>
      <c r="N13" s="6" t="s">
        <v>5</v>
      </c>
      <c r="O13" s="6" t="s">
        <v>5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5</v>
      </c>
      <c r="V13" s="6" t="s">
        <v>5</v>
      </c>
      <c r="W13" s="6" t="s">
        <v>5</v>
      </c>
      <c r="X13" s="6" t="s">
        <v>5</v>
      </c>
      <c r="Y13" s="6" t="s">
        <v>5</v>
      </c>
      <c r="Z13" s="6" t="s">
        <v>39</v>
      </c>
      <c r="AA13" s="6" t="s">
        <v>5</v>
      </c>
      <c r="AB13" s="6" t="s">
        <v>5</v>
      </c>
      <c r="AC13" s="6" t="s">
        <v>5</v>
      </c>
      <c r="AD13" s="6" t="s">
        <v>5</v>
      </c>
    </row>
    <row r="14" spans="1:30" x14ac:dyDescent="0.25">
      <c r="A14" s="4"/>
      <c r="B14" s="5" t="s">
        <v>10</v>
      </c>
      <c r="C14" s="133">
        <f t="shared" si="0"/>
        <v>11811.749999999998</v>
      </c>
      <c r="D14" s="120"/>
      <c r="E14" s="25"/>
      <c r="F14" s="12">
        <v>0</v>
      </c>
      <c r="G14" s="34"/>
      <c r="H14" s="45"/>
      <c r="I14" s="52"/>
      <c r="J14" s="25"/>
      <c r="K14" s="25"/>
      <c r="L14" s="74">
        <v>1049.5999999999999</v>
      </c>
      <c r="M14" s="25">
        <v>9345.81</v>
      </c>
      <c r="N14" s="34"/>
      <c r="O14" s="25">
        <v>0</v>
      </c>
      <c r="P14" s="25">
        <v>247.97</v>
      </c>
      <c r="Q14" s="25"/>
      <c r="R14" s="25"/>
      <c r="S14" s="25"/>
      <c r="T14" s="25"/>
      <c r="U14" s="25"/>
      <c r="V14" s="12">
        <v>69.03</v>
      </c>
      <c r="W14" s="25">
        <v>115</v>
      </c>
      <c r="X14" s="95"/>
      <c r="Y14" s="12">
        <v>82.96</v>
      </c>
      <c r="Z14" s="12"/>
      <c r="AA14" s="12">
        <v>901.38</v>
      </c>
      <c r="AB14" s="25"/>
      <c r="AC14" s="12"/>
      <c r="AD14" s="12"/>
    </row>
    <row r="15" spans="1:30" x14ac:dyDescent="0.25">
      <c r="A15" s="4"/>
      <c r="B15" s="5" t="s">
        <v>9</v>
      </c>
      <c r="C15" s="133">
        <f t="shared" si="0"/>
        <v>197.8</v>
      </c>
      <c r="D15" s="120"/>
      <c r="E15" s="25"/>
      <c r="F15" s="12">
        <v>152</v>
      </c>
      <c r="G15" s="34"/>
      <c r="H15" s="45"/>
      <c r="I15" s="52"/>
      <c r="J15" s="25"/>
      <c r="K15" s="25"/>
      <c r="L15" s="74"/>
      <c r="M15" s="25"/>
      <c r="N15" s="34"/>
      <c r="O15" s="25"/>
      <c r="P15" s="25"/>
      <c r="Q15" s="25"/>
      <c r="R15" s="25"/>
      <c r="S15" s="25"/>
      <c r="T15" s="25"/>
      <c r="U15" s="25"/>
      <c r="V15" s="12"/>
      <c r="W15" s="25"/>
      <c r="X15" s="95"/>
      <c r="Y15" s="12">
        <v>18.8</v>
      </c>
      <c r="Z15" s="12">
        <v>27</v>
      </c>
      <c r="AA15" s="12"/>
      <c r="AB15" s="25"/>
      <c r="AC15" s="12"/>
      <c r="AD15" s="12"/>
    </row>
    <row r="16" spans="1:30" x14ac:dyDescent="0.25">
      <c r="A16" s="4"/>
      <c r="B16" s="5" t="s">
        <v>8</v>
      </c>
      <c r="C16" s="134">
        <f t="shared" si="0"/>
        <v>56707.22</v>
      </c>
      <c r="D16" s="158"/>
      <c r="E16" s="95"/>
      <c r="F16" s="107">
        <v>894.33</v>
      </c>
      <c r="G16" s="160"/>
      <c r="H16" s="161"/>
      <c r="I16" s="159"/>
      <c r="J16" s="95"/>
      <c r="K16" s="95"/>
      <c r="L16" s="162">
        <v>6744.01</v>
      </c>
      <c r="M16" s="57">
        <v>39601.32</v>
      </c>
      <c r="N16" s="163"/>
      <c r="O16" s="57">
        <v>0</v>
      </c>
      <c r="P16" s="57">
        <v>1722.67</v>
      </c>
      <c r="Q16" s="57"/>
      <c r="R16" s="57"/>
      <c r="S16" s="57"/>
      <c r="T16" s="164" t="s">
        <v>33</v>
      </c>
      <c r="U16" s="57"/>
      <c r="V16" s="107">
        <v>389.32</v>
      </c>
      <c r="W16" s="57">
        <v>944.02</v>
      </c>
      <c r="X16" s="57"/>
      <c r="Y16" s="107">
        <v>679.93</v>
      </c>
      <c r="Z16" s="107">
        <v>527</v>
      </c>
      <c r="AA16" s="107">
        <v>4870.9399999999996</v>
      </c>
      <c r="AB16" s="57"/>
      <c r="AC16" s="107">
        <v>333.68</v>
      </c>
      <c r="AD16" s="107"/>
    </row>
    <row r="17" spans="1:30" x14ac:dyDescent="0.25">
      <c r="A17" s="4"/>
      <c r="B17" s="5"/>
      <c r="C17" s="140"/>
      <c r="D17" s="14"/>
      <c r="E17" s="14"/>
      <c r="F17" s="14"/>
      <c r="G17" s="14"/>
      <c r="H17" s="41"/>
      <c r="I17" s="53"/>
      <c r="J17" s="14"/>
      <c r="K17" s="14"/>
      <c r="L17" s="75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x14ac:dyDescent="0.25">
      <c r="A18" s="4"/>
      <c r="B18" s="7" t="s">
        <v>6</v>
      </c>
      <c r="C18" s="140"/>
      <c r="D18" s="14"/>
      <c r="E18" s="14"/>
      <c r="F18" s="14"/>
      <c r="G18" s="14"/>
      <c r="H18" s="41"/>
      <c r="I18" s="53"/>
      <c r="J18" s="14"/>
      <c r="K18" s="14"/>
      <c r="L18" s="75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x14ac:dyDescent="0.25">
      <c r="A19" s="4"/>
      <c r="B19" s="5" t="s">
        <v>12</v>
      </c>
      <c r="C19" s="133">
        <f t="shared" si="0"/>
        <v>428</v>
      </c>
      <c r="D19" s="120"/>
      <c r="E19" s="25">
        <v>331</v>
      </c>
      <c r="F19" s="12">
        <v>0</v>
      </c>
      <c r="G19" s="34"/>
      <c r="H19" s="45"/>
      <c r="I19" s="52"/>
      <c r="J19" s="25"/>
      <c r="K19" s="25"/>
      <c r="L19" s="74"/>
      <c r="M19" s="25"/>
      <c r="N19" s="34"/>
      <c r="O19" s="25"/>
      <c r="P19" s="25"/>
      <c r="Q19" s="25"/>
      <c r="R19" s="25"/>
      <c r="S19" s="25"/>
      <c r="T19" s="88" t="s">
        <v>33</v>
      </c>
      <c r="U19" s="25"/>
      <c r="V19" s="12"/>
      <c r="W19" s="25"/>
      <c r="X19" s="25"/>
      <c r="Y19" s="12"/>
      <c r="Z19" s="12"/>
      <c r="AA19" s="12"/>
      <c r="AB19" s="25"/>
      <c r="AC19" s="12">
        <v>97</v>
      </c>
      <c r="AD19" s="12"/>
    </row>
    <row r="20" spans="1:30" ht="15.75" thickBot="1" x14ac:dyDescent="0.3">
      <c r="A20" s="9"/>
      <c r="B20" s="10" t="s">
        <v>13</v>
      </c>
      <c r="C20" s="139"/>
      <c r="D20" s="121"/>
      <c r="E20" s="115" t="s">
        <v>16</v>
      </c>
      <c r="F20" s="16">
        <v>0</v>
      </c>
      <c r="G20" s="38"/>
      <c r="H20" s="47"/>
      <c r="I20" s="52"/>
      <c r="J20" s="38"/>
      <c r="K20" s="38"/>
      <c r="L20" s="74"/>
      <c r="M20" s="38"/>
      <c r="N20" s="38"/>
      <c r="O20" s="38"/>
      <c r="P20" s="38"/>
      <c r="Q20" s="38"/>
      <c r="R20" s="82"/>
      <c r="S20" s="38"/>
      <c r="T20" s="82" t="s">
        <v>33</v>
      </c>
      <c r="U20" s="38"/>
      <c r="V20" s="16"/>
      <c r="W20" s="38"/>
      <c r="X20" s="38"/>
      <c r="Y20" s="16"/>
      <c r="Z20" s="16"/>
      <c r="AA20" s="16"/>
      <c r="AB20" s="38"/>
      <c r="AC20" s="16" t="s">
        <v>43</v>
      </c>
      <c r="AD20" s="16"/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Zaman, Nubayra"/>
    <f:field ref="FSCFOLIO_1_1001_SignaturesFldCtx_FSCFOLIO_1_1001_FieldLastSignatureAt" date="2020-12-07T14:53:39" text="07.12.2020 14:53:39"/>
    <f:field ref="FSCFOLIO_1_1001_SignaturesFldCtx_FSCFOLIO_1_1001_FieldLastSignatureRemark" text=""/>
    <f:field ref="FSCFOLIO_1_1001_FieldCurrentUser" text="Bianca Jasbinsek"/>
    <f:field ref="FSCFOLIO_1_1001_FieldCurrentDate" text="07.12.2020 14:55"/>
    <f:field ref="CCAPRECONFIG_15_1001_Objektname" text="Beilage zu Fragen 7 bis 10 &quot;Fleischverbrauch&quot;" edit="true"/>
    <f:field ref="CCAPRECONFIG_15_1001_Objektname" text="Beilage zu Fragen 7 bis 10 &quot;Fleischverbrauch&quot;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0-0.446.296 (BMJ/Anfragen schriftlich)&#13;&#10;2020-0.656.089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3722/J: Beschaffung von Fleisch in den Küchen der Justizanstal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3722/J-NR/2020, betr. Beschaffung von Fleisch in den Küchen der Justizanstal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Fragen 7 bis 10 &quot;Fleischverbrauch&quot;" edit="true"/>
    <f:field ref="objsubject" text="" edit="true"/>
    <f:field ref="objcreatedby" text="Köberl, Thomas, Mag."/>
    <f:field ref="objcreatedat" date="2020-11-18T13:15:35" text="18.11.2020 13:15:35"/>
    <f:field ref="objchangedby" text="Zaman, Nubayra"/>
    <f:field ref="objmodifiedat" date="2020-12-07T14:53:43" text="07.12.2020 14:53:43"/>
    <f:field ref="objprimaryrelated__0_objname" text="2020-0.654.390 (BMJ/Anfragen schriftlich)"/>
    <f:field ref="objprimaryrelated__0_objsubject" text=""/>
    <f:field ref="objprimaryrelated__0_objcreatedby" text="Zaman, Nubayra"/>
    <f:field ref="objprimaryrelated__0_objcreatedat" date="2020-10-09T11:16:12" text="09.10.2020 11:16:12"/>
    <f:field ref="objprimaryrelated__0_objchangedby" text="Zaman, Nubayra"/>
    <f:field ref="objprimaryrelated__0_objmodifiedat" date="2020-12-07T14:53:43" text="07.12.2020 14:53:4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ALLE Fleischsorten</vt:lpstr>
      <vt:lpstr>Schweinefleisch</vt:lpstr>
      <vt:lpstr>Rindfleisch</vt:lpstr>
      <vt:lpstr>Schaffleisch</vt:lpstr>
      <vt:lpstr>Geflügelfleisch</vt:lpstr>
      <vt:lpstr>Sonstiges Fleisch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Pischler Alfred</dc:creator>
  <cp:lastModifiedBy>schnattc</cp:lastModifiedBy>
  <dcterms:created xsi:type="dcterms:W3CDTF">2020-10-20T13:49:12Z</dcterms:created>
  <dcterms:modified xsi:type="dcterms:W3CDTF">2020-11-03T15:35:58Z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BMJ - III/PKRS (Kompetenzstelle Parlamentskoordination und Rechtsschutz)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(PDion)3722/J-NR/2020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08.10.2020</vt:lpwstr>
  </property>
  <property name="FSC#EIBPRECONFIG@1.1001:OwnerEmail" pid="88" fmtid="{D5CDD505-2E9C-101B-9397-08002B2CF9AE}">
    <vt:lpwstr>thomas.koeberl@bmj.gv.at</vt:lpwstr>
  </property>
  <property name="FSC#EIBPRECONFIG@1.1001:FileOUEmail" pid="89" fmtid="{D5CDD505-2E9C-101B-9397-08002B2CF9AE}">
    <vt:lpwstr>post@bmj.gv.at</vt:lpwstr>
  </property>
  <property name="FSC#EIBPRECONFIG@1.1001:OUEmail" pid="90" fmtid="{D5CDD505-2E9C-101B-9397-08002B2CF9AE}">
    <vt:lpwstr>post@bmj.gv.at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2020-0.446.296 (BMJ/Anfragen schriftlich)_x000d__x000a_2020-0.656.089 (BMJ/Anfragen - 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Anfragen schriftlich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07.12.2020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Museumstraße 7, 1070 Wien</vt:lpwstr>
  </property>
  <property name="FSC#EIBPRECONFIG@1.1001:FileOUName" pid="105" fmtid="{D5CDD505-2E9C-101B-9397-08002B2CF9AE}">
    <vt:lpwstr>BMJ - III/PKRS (Kompetenzstelle Parlamentskoordination und Rechtsschutz)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</vt:lpwstr>
  </property>
  <property name="FSC#EIBPRECONFIG@1.1001:currentuser" pid="109" fmtid="{D5CDD505-2E9C-101B-9397-08002B2CF9AE}">
    <vt:lpwstr>COO.3000.100.1.614862</vt:lpwstr>
  </property>
  <property name="FSC#EIBPRECONFIG@1.1001:currentuserrolegroup" pid="110" fmtid="{D5CDD505-2E9C-101B-9397-08002B2CF9AE}">
    <vt:lpwstr>COO.3000.100.1.27787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COO.3000.104.2.3572154</vt:lpwstr>
  </property>
  <property name="FSC#EIBPRECONFIG@1.1001:toplevelobject" pid="113" fmtid="{D5CDD505-2E9C-101B-9397-08002B2CF9AE}">
    <vt:lpwstr>COO.3000.104.14.1147381</vt:lpwstr>
  </property>
  <property name="FSC#EIBPRECONFIG@1.1001:objchangedby" pid="114" fmtid="{D5CDD505-2E9C-101B-9397-08002B2CF9AE}">
    <vt:lpwstr>Nubayra Zaman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07.12.2020</vt:lpwstr>
  </property>
  <property name="FSC#EIBPRECONFIG@1.1001:objname" pid="117" fmtid="{D5CDD505-2E9C-101B-9397-08002B2CF9AE}">
    <vt:lpwstr>Beilage zu Fragen 7 bis 10 "Fleischverbrauch"</vt:lpwstr>
  </property>
  <property name="FSC#EIBPRECONFIG@1.1001:EIBProcessResponsiblePhone" pid="118" fmtid="{D5CDD505-2E9C-101B-9397-08002B2CF9AE}">
    <vt:lpwstr/>
  </property>
  <property name="FSC#EIBPRECONFIG@1.1001:EIBProcessResponsibleMail" pid="119" fmtid="{D5CDD505-2E9C-101B-9397-08002B2CF9AE}">
    <vt:lpwstr/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/>
  </property>
  <property name="FSC#EIBPRECONFIG@1.1001:FileResponsibleFullName" pid="123" fmtid="{D5CDD505-2E9C-101B-9397-08002B2CF9AE}">
    <vt:lpwstr/>
  </property>
  <property name="FSC#EIBPRECONFIG@1.1001:FileResponsibleFirstnameSurname" pid="124" fmtid="{D5CDD505-2E9C-101B-9397-08002B2CF9AE}">
    <vt:lpwstr/>
  </property>
  <property name="FSC#EIBPRECONFIG@1.1001:FileResponsibleEmail" pid="125" fmtid="{D5CDD505-2E9C-101B-9397-08002B2CF9AE}">
    <vt:lpwstr/>
  </property>
  <property name="FSC#EIBPRECONFIG@1.1001:FileResponsibleExtension" pid="126" fmtid="{D5CDD505-2E9C-101B-9397-08002B2CF9AE}">
    <vt:lpwstr/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/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Anfragen schriftlich_x000d__x000a_Anfragen schriftlich - Schriftliche Anfrage d.Abg.z.NR Alois Kainz, Christian Lausch, Kolleginnen und Kollegen, Nr. 3722/J-NR/2020, betr. Beschaffung von Fleisch in den Küchen der Justizanstalten</vt:lpwstr>
  </property>
  <property name="FSC#COOELAK@1.1001:FileReference" pid="132" fmtid="{D5CDD505-2E9C-101B-9397-08002B2CF9AE}">
    <vt:lpwstr>2020-0.654.390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654390</vt:lpwstr>
  </property>
  <property name="FSC#COOELAK@1.1001:FileRefOU" pid="135" fmtid="{D5CDD505-2E9C-101B-9397-08002B2CF9AE}">
    <vt:lpwstr>III/PKRS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Thomas Köberl</vt:lpwstr>
  </property>
  <property name="FSC#COOELAK@1.1001:OwnerExtension" pid="138" fmtid="{D5CDD505-2E9C-101B-9397-08002B2CF9AE}">
    <vt:lpwstr>302179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BMJ - III 1 (Koordination und Ressourcenverwaltung)</vt:lpwstr>
  </property>
  <property name="FSC#COOELAK@1.1001:CreatedAt" pid="145" fmtid="{D5CDD505-2E9C-101B-9397-08002B2CF9AE}">
    <vt:lpwstr>18.11.2020</vt:lpwstr>
  </property>
  <property name="FSC#COOELAK@1.1001:OU" pid="146" fmtid="{D5CDD505-2E9C-101B-9397-08002B2CF9AE}">
    <vt:lpwstr>BMJ - III (Präsidialsektion)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*COO.3000.104.14.1410986*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*2020-0.654.390*</vt:lpwstr>
  </property>
  <property name="FSC#COOELAK@1.1001:ExternalRef" pid="151" fmtid="{D5CDD505-2E9C-101B-9397-08002B2CF9AE}">
    <vt:lpwstr>BKA - PDion (PDion)3722/J-NR/2020</vt:lpwstr>
  </property>
  <property name="FSC#COOELAK@1.1001:IncomingNumber" pid="152" fmtid="{D5CDD505-2E9C-101B-9397-08002B2CF9AE}">
    <vt:lpwstr>2020-0.654.390-1-E</vt:lpwstr>
  </property>
  <property name="FSC#COOELAK@1.1001:IncomingSubject" pid="153" fmtid="{D5CDD505-2E9C-101B-9397-08002B2CF9AE}">
    <vt:lpwstr>3722/J: Beschaffung von Fleisch in den Küchen der Justizanstalten</vt:lpwstr>
  </property>
  <property name="FSC#COOELAK@1.1001:ProcessResponsible" pid="154" fmtid="{D5CDD505-2E9C-101B-9397-08002B2CF9AE}">
    <vt:lpwstr/>
  </property>
  <property name="FSC#COOELAK@1.1001:ProcessResponsiblePhone" pid="155" fmtid="{D5CDD505-2E9C-101B-9397-08002B2CF9AE}">
    <vt:lpwstr/>
  </property>
  <property name="FSC#COOELAK@1.1001:ProcessResponsibleMail" pid="156" fmtid="{D5CDD505-2E9C-101B-9397-08002B2CF9AE}">
    <vt:lpwstr/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Pr7000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bianca.jasbinsek@bmj.gv.at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COO.3000.104.14.1410986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