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III-A-2\Parlamentarische Anfragen\2021\PA_9124_J\"/>
    </mc:Choice>
  </mc:AlternateContent>
  <bookViews>
    <workbookView xWindow="0" yWindow="0" windowWidth="28800" windowHeight="11400" activeTab="1"/>
  </bookViews>
  <sheets>
    <sheet name="ÜBERSICHT" sheetId="3" r:id="rId1"/>
    <sheet name="Q3_Übersicht" sheetId="6" r:id="rId2"/>
    <sheet name="Q3_DOOH" sheetId="8" state="hidden" r:id="rId3"/>
    <sheet name="Auftragsstandliste Print_DOOH" sheetId="7" r:id="rId4"/>
    <sheet name="RMA Aufschlüsselung" sheetId="9" r:id="rId5"/>
    <sheet name="PRINT" sheetId="4" state="hidden" r:id="rId6"/>
  </sheets>
  <externalReferences>
    <externalReference r:id="rId7"/>
  </externalReferences>
  <definedNames>
    <definedName name="_xlnm._FilterDatabase" localSheetId="0" hidden="1">ÜBERSICHT!$A$7:$K$59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3" l="1"/>
  <c r="G4" i="3"/>
  <c r="D4" i="3"/>
  <c r="E3" i="3"/>
  <c r="D6" i="3"/>
  <c r="K59" i="3"/>
  <c r="I28" i="6"/>
  <c r="I27" i="6"/>
  <c r="J51" i="6"/>
  <c r="I51" i="6"/>
  <c r="H51" i="6"/>
  <c r="K3" i="3" l="1"/>
  <c r="H3" i="3"/>
  <c r="J2" i="3"/>
  <c r="G2" i="3"/>
  <c r="J1" i="3"/>
  <c r="G1" i="3"/>
  <c r="K25" i="7" l="1"/>
  <c r="K16" i="7"/>
  <c r="J17" i="8"/>
  <c r="I17" i="8"/>
  <c r="H17" i="8"/>
  <c r="O16" i="7"/>
  <c r="W25" i="7"/>
  <c r="Y25" i="7"/>
  <c r="X25" i="7"/>
  <c r="U25" i="7"/>
  <c r="S25" i="7"/>
  <c r="R25" i="7"/>
  <c r="P25" i="7"/>
  <c r="O25" i="7"/>
  <c r="M25" i="7"/>
  <c r="J25" i="7"/>
  <c r="I25" i="7"/>
  <c r="X16" i="7"/>
  <c r="Y16" i="7"/>
  <c r="W16" i="7"/>
  <c r="U16" i="7"/>
  <c r="S16" i="7"/>
  <c r="R16" i="7"/>
  <c r="P16" i="7"/>
  <c r="M16" i="7"/>
  <c r="J16" i="7"/>
  <c r="I16" i="7"/>
  <c r="G59" i="3" l="1"/>
  <c r="B59" i="3" l="1"/>
  <c r="E59" i="3" l="1"/>
  <c r="E61" i="3" s="1"/>
  <c r="F1" i="6"/>
  <c r="H16" i="4" l="1"/>
  <c r="I16" i="4"/>
  <c r="J16" i="4"/>
  <c r="J59" i="3"/>
  <c r="E62" i="3"/>
  <c r="C7" i="9"/>
  <c r="C4" i="9"/>
  <c r="C10" i="9"/>
  <c r="C5" i="9"/>
  <c r="C9" i="9"/>
  <c r="C3" i="9"/>
  <c r="C8" i="9"/>
  <c r="D9" i="9"/>
  <c r="D3" i="9"/>
  <c r="D4" i="9"/>
  <c r="D10" i="9"/>
  <c r="D6" i="9"/>
  <c r="D7" i="9"/>
  <c r="D8" i="9"/>
  <c r="C6" i="9"/>
  <c r="C2" i="9"/>
  <c r="C11" i="9"/>
  <c r="E3" i="9"/>
  <c r="E7" i="9"/>
  <c r="E9" i="9"/>
  <c r="E10" i="9"/>
  <c r="E8" i="9"/>
  <c r="E6" i="9"/>
  <c r="E4" i="9"/>
  <c r="D5" i="9"/>
  <c r="D2" i="9"/>
  <c r="D11" i="9"/>
  <c r="E5" i="9"/>
  <c r="E2" i="9"/>
  <c r="E11" i="9"/>
</calcChain>
</file>

<file path=xl/sharedStrings.xml><?xml version="1.0" encoding="utf-8"?>
<sst xmlns="http://schemas.openxmlformats.org/spreadsheetml/2006/main" count="585" uniqueCount="161">
  <si>
    <t>MEDIUM</t>
  </si>
  <si>
    <t>BETRAG NETTO/NETTO*</t>
  </si>
  <si>
    <t>Meldepflichtig</t>
  </si>
  <si>
    <t>Print</t>
  </si>
  <si>
    <t>OOH</t>
  </si>
  <si>
    <t>ONLINE</t>
  </si>
  <si>
    <t>TV</t>
  </si>
  <si>
    <t>PRINT</t>
  </si>
  <si>
    <t>GESAMT SUMME ONLINE</t>
  </si>
  <si>
    <t>* Netto/Netto = Listenpreis abzüglich Rabatt,</t>
  </si>
  <si>
    <t>abzüglich Agenturprovision, ohne WA, ohne Honorar, ohne MwSt</t>
  </si>
  <si>
    <t>Stand: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</si>
  <si>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</si>
  <si>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</si>
  <si>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</si>
  <si>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</si>
  <si>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</si>
  <si>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</si>
  <si>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</si>
  <si>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</si>
  <si>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</si>
  <si>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</si>
  <si>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</si>
  <si>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</si>
  <si>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</si>
  <si>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Meldeliste  Sozialministerium Fit2Work</t>
  </si>
  <si>
    <t xml:space="preserve"> Auftragsstandliste vom 09.09.21 / 12:44</t>
  </si>
  <si>
    <t>Medienart</t>
  </si>
  <si>
    <t>Rechnungsaussteller</t>
  </si>
  <si>
    <t>Titel/Sender</t>
  </si>
  <si>
    <t>Monat</t>
  </si>
  <si>
    <t>Von Datum</t>
  </si>
  <si>
    <t>Bis Datum</t>
  </si>
  <si>
    <t>Kampagne</t>
  </si>
  <si>
    <t>Format/Block/Kurzbeschreibung</t>
  </si>
  <si>
    <t>Brutto ex. ZU/AB</t>
  </si>
  <si>
    <t>Brutto inkl. ZU/AB</t>
  </si>
  <si>
    <t>Freespace-Brutto</t>
  </si>
  <si>
    <t>SRab. %</t>
  </si>
  <si>
    <t>SRab. Betrag</t>
  </si>
  <si>
    <t>MRab. %</t>
  </si>
  <si>
    <t>MRab.Betrag</t>
  </si>
  <si>
    <t>Netto</t>
  </si>
  <si>
    <t>Prov. %</t>
  </si>
  <si>
    <t>Prov. Betrag</t>
  </si>
  <si>
    <t>Netto/Netto</t>
  </si>
  <si>
    <t>WA/DST %</t>
  </si>
  <si>
    <t>WA/DST Betrag</t>
  </si>
  <si>
    <t>Hon. %</t>
  </si>
  <si>
    <t>Hon. Betrag</t>
  </si>
  <si>
    <t>Kundenpreis</t>
  </si>
  <si>
    <t>KD-Preis inkl. MwSt</t>
  </si>
  <si>
    <t>PR</t>
  </si>
  <si>
    <t>Mediaprint Zeitungs- und / Zeitschriftenverlag</t>
  </si>
  <si>
    <t>GESÜNDER LEBEN</t>
  </si>
  <si>
    <t>2021/07</t>
  </si>
  <si>
    <t>2021_fit2work_Print</t>
  </si>
  <si>
    <t>1/1 4C abf</t>
  </si>
  <si>
    <t>ORF-Enterprise GmbH &amp; Co.KG</t>
  </si>
  <si>
    <t>ORF NACHLESE</t>
  </si>
  <si>
    <t>Verlagshaus der Ärzte GmbH</t>
  </si>
  <si>
    <t>MEDIZIN POPULÄR</t>
  </si>
  <si>
    <t>2021/09</t>
  </si>
  <si>
    <t>1/2 4C abf</t>
  </si>
  <si>
    <t>GPK GmbH</t>
  </si>
  <si>
    <t>UNTERNEHMERIN</t>
  </si>
  <si>
    <t>Valid Verlag GmbH</t>
  </si>
  <si>
    <t>VALID Magazin</t>
  </si>
  <si>
    <t>Europa Journal</t>
  </si>
  <si>
    <t>HABER AVRUPA</t>
  </si>
  <si>
    <t>JP 4C Ssp</t>
  </si>
  <si>
    <t>Salzburger Nachrichten / Verlagsges.m.b.H. &amp; Co.KG</t>
  </si>
  <si>
    <t>SN / STAMMAUSGABE</t>
  </si>
  <si>
    <t>JP TT 4C Ssp</t>
  </si>
  <si>
    <t>KRONE GESUND</t>
  </si>
  <si>
    <t>1/2 4C Ssp</t>
  </si>
  <si>
    <t>Demner, Merlicek &amp; Bergmann / WerbeGmbH</t>
  </si>
  <si>
    <t>G´SUNDHEIT!</t>
  </si>
  <si>
    <t>RMA Media Services GmbH</t>
  </si>
  <si>
    <t>RMA / NATIONAL</t>
  </si>
  <si>
    <t>VGN Medien Holding GmbH</t>
  </si>
  <si>
    <t>NEWS</t>
  </si>
  <si>
    <t>2021_fit2work_NewsBestAgesKoop</t>
  </si>
  <si>
    <t>KURIER / GESAMT</t>
  </si>
  <si>
    <t>ja</t>
  </si>
  <si>
    <t>nein</t>
  </si>
  <si>
    <t xml:space="preserve"> Auftragsstandliste vom 09.09.21 / 12:53</t>
  </si>
  <si>
    <t>OH</t>
  </si>
  <si>
    <t>y-doc / Infotainment im Wartezimmer</t>
  </si>
  <si>
    <t>2021_fit2work_DOOH</t>
  </si>
  <si>
    <t>DOOH 20" y-doc Gesamt</t>
  </si>
  <si>
    <t>Infoscreen Austria GmbH. / Gesellschaft für Stadtinformat</t>
  </si>
  <si>
    <t>DOOH 10'' Infoscreen National</t>
  </si>
  <si>
    <t>NARA  5'' nat.LASTSPOT PINK</t>
  </si>
  <si>
    <t>Einschaltungen Q3 2021</t>
  </si>
  <si>
    <t>DOOH</t>
  </si>
  <si>
    <t>Anmerkungen (periodisches Medium, Beilage, Beihefter, Sonderheft,…)</t>
  </si>
  <si>
    <t>periodisches Medium</t>
  </si>
  <si>
    <t>ORF1</t>
  </si>
  <si>
    <t>ORF2</t>
  </si>
  <si>
    <t>ORF3</t>
  </si>
  <si>
    <t>Servus TV</t>
  </si>
  <si>
    <t>Sat1</t>
  </si>
  <si>
    <t>ATV</t>
  </si>
  <si>
    <t>ATV2</t>
  </si>
  <si>
    <t>Kabel 1</t>
  </si>
  <si>
    <t>Puls4</t>
  </si>
  <si>
    <t>Cafe Puls</t>
  </si>
  <si>
    <t>Sixx</t>
  </si>
  <si>
    <t>S1Gold</t>
  </si>
  <si>
    <t>K1Doku</t>
  </si>
  <si>
    <t>Oe24</t>
  </si>
  <si>
    <t>Puls24</t>
  </si>
  <si>
    <t>Nein</t>
  </si>
  <si>
    <t>Ja</t>
  </si>
  <si>
    <t>täglich</t>
  </si>
  <si>
    <t>monatlich</t>
  </si>
  <si>
    <t>20 Sekunden</t>
  </si>
  <si>
    <t>ProSiebenSat.1 PULS 4 GmbH</t>
  </si>
  <si>
    <t>Österreichischer Rundfunk, ORF</t>
  </si>
  <si>
    <t>Servus TV / Fernsehgesellschaft m.b.H.</t>
  </si>
  <si>
    <t>oe24.TV / A. Digital Errichtungs- und</t>
  </si>
  <si>
    <t>fit2work 2021</t>
  </si>
  <si>
    <t>wöchentlich</t>
  </si>
  <si>
    <t>Gratisspot, hier fallen keine Kosten an</t>
  </si>
  <si>
    <t>GESAMT SUMME PRINT, OOH, TV</t>
  </si>
  <si>
    <t>Sozialministerium</t>
  </si>
  <si>
    <t xml:space="preserve"> PRINT</t>
  </si>
  <si>
    <t>Infoscreen Austria GmbH. / Gesellschaft für Stadtinformationsanlagen</t>
  </si>
  <si>
    <t>Bgld</t>
  </si>
  <si>
    <t>Ktn</t>
  </si>
  <si>
    <t>NÖ</t>
  </si>
  <si>
    <t>OÖ</t>
  </si>
  <si>
    <t>Sbg</t>
  </si>
  <si>
    <t>Stmk</t>
  </si>
  <si>
    <t>Tirol</t>
  </si>
  <si>
    <t>Vbg</t>
  </si>
  <si>
    <t>Wien</t>
  </si>
  <si>
    <t>GESAMT</t>
  </si>
  <si>
    <t>Brutto</t>
  </si>
  <si>
    <t>Kundenpreis inkl Mwst</t>
  </si>
  <si>
    <t>Bgld (Bezirksblätter Bgld)</t>
  </si>
  <si>
    <t>Ktn (Meine Woche Kärnten)</t>
  </si>
  <si>
    <t>NÖ (Bezirksbläter NÖ)</t>
  </si>
  <si>
    <t>OÖ (Bezirksrundschau OÖ)</t>
  </si>
  <si>
    <t>Sbg (Bezirksblätter Slbg)</t>
  </si>
  <si>
    <t>Stmk (meine Woche Stmk)</t>
  </si>
  <si>
    <t>Tirol (Bezirksblätter Tirol)</t>
  </si>
  <si>
    <t>Vbg (Regionalzeitungen Vlbg)</t>
  </si>
  <si>
    <t>Wien (BZ Wiener Bezirkszeitung)</t>
  </si>
  <si>
    <t>RMA_Bgld (Bezirksblätter Bgld)</t>
  </si>
  <si>
    <t>RMA_Ktn (Meine Woche Kärnten)</t>
  </si>
  <si>
    <t>RMA_NÖ (Bezirksbläter NÖ)</t>
  </si>
  <si>
    <t>RMA_OÖ (Bezirksrundschau OÖ)</t>
  </si>
  <si>
    <t>RMA_Sbg (Bezirksblätter Slbg)</t>
  </si>
  <si>
    <t>RMA_Stmk (meine Woche Stmk)</t>
  </si>
  <si>
    <t>RMA_Tirol (Bezirksblätter Tirol)</t>
  </si>
  <si>
    <t>RMA_Vbg (Regionalzeitungen Vlbg)</t>
  </si>
  <si>
    <t>RMA_Wien (BZ Wiener Bezirkszeitung)</t>
  </si>
  <si>
    <t>halbe Seite 25% Rabatt,15%AP</t>
  </si>
  <si>
    <t>RMA / NATIONAL gesamt alle ja /einzeln 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</si>
</sst>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07]_-;\-* #,##0.00\ [$€-407]_-;_-* &quot;-&quot;??\ [$€-407]_-;_-@_-"/>
    <numFmt numFmtId="165" formatCode="dd/mm/yyyy;@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1" xfId="0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4" fillId="3" borderId="18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21" xfId="0" applyFont="1" applyFill="1" applyBorder="1"/>
    <xf numFmtId="0" fontId="0" fillId="3" borderId="3" xfId="0" applyFill="1" applyBorder="1"/>
    <xf numFmtId="0" fontId="0" fillId="3" borderId="22" xfId="0" applyFill="1" applyBorder="1"/>
    <xf numFmtId="0" fontId="4" fillId="3" borderId="8" xfId="0" applyFont="1" applyFill="1" applyBorder="1"/>
    <xf numFmtId="0" fontId="0" fillId="3" borderId="7" xfId="0" applyFill="1" applyBorder="1"/>
    <xf numFmtId="0" fontId="0" fillId="4" borderId="8" xfId="0" applyFill="1" applyBorder="1"/>
    <xf numFmtId="4" fontId="2" fillId="0" borderId="0" xfId="0" applyNumberFormat="1" applyFont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3" xfId="0" applyFont="1" applyBorder="1"/>
    <xf numFmtId="4" fontId="1" fillId="5" borderId="24" xfId="0" applyNumberFormat="1" applyFont="1" applyFill="1" applyBorder="1" applyAlignment="1">
      <alignment horizontal="center"/>
    </xf>
    <xf numFmtId="4" fontId="1" fillId="5" borderId="25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6" xfId="0" applyFont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18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4" borderId="6" xfId="0" applyFill="1" applyBorder="1"/>
    <xf numFmtId="4" fontId="0" fillId="0" borderId="27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5" borderId="1" xfId="0" applyFont="1" applyFill="1" applyBorder="1"/>
    <xf numFmtId="4" fontId="0" fillId="0" borderId="1" xfId="0" applyNumberFormat="1" applyBorder="1"/>
    <xf numFmtId="4" fontId="1" fillId="5" borderId="1" xfId="0" applyNumberFormat="1" applyFont="1" applyFill="1" applyBorder="1"/>
    <xf numFmtId="4" fontId="3" fillId="5" borderId="1" xfId="0" applyNumberFormat="1" applyFont="1" applyFill="1" applyBorder="1"/>
    <xf numFmtId="0" fontId="6" fillId="0" borderId="1" xfId="0" applyFont="1" applyBorder="1"/>
    <xf numFmtId="1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3" borderId="18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14" fontId="1" fillId="0" borderId="7" xfId="0" applyNumberFormat="1" applyFont="1" applyBorder="1" applyAlignment="1">
      <alignment horizontal="center"/>
    </xf>
    <xf numFmtId="0" fontId="1" fillId="0" borderId="24" xfId="0" applyFont="1" applyBorder="1"/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4" fontId="0" fillId="0" borderId="1" xfId="0" applyNumberFormat="1" applyBorder="1" applyAlignment="1">
      <alignment horizontal="left"/>
    </xf>
    <xf numFmtId="4" fontId="0" fillId="0" borderId="8" xfId="0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7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65" fontId="6" fillId="0" borderId="1" xfId="0" applyNumberFormat="1" applyFont="1" applyBorder="1" applyAlignment="1">
      <alignment horizontal="center"/>
    </xf>
    <xf numFmtId="4" fontId="7" fillId="5" borderId="1" xfId="0" applyNumberFormat="1" applyFont="1" applyFill="1" applyBorder="1" applyAlignment="1"/>
    <xf numFmtId="0" fontId="6" fillId="0" borderId="1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7" fillId="3" borderId="18" xfId="0" applyFont="1" applyFill="1" applyBorder="1" applyAlignment="1">
      <alignment vertical="top" wrapText="1"/>
    </xf>
    <xf numFmtId="4" fontId="0" fillId="0" borderId="1" xfId="0" applyNumberFormat="1" applyBorder="1" applyAlignment="1"/>
    <xf numFmtId="0" fontId="0" fillId="0" borderId="1" xfId="0" applyBorder="1" applyAlignment="1"/>
    <xf numFmtId="0" fontId="6" fillId="0" borderId="1" xfId="0" applyFont="1" applyBorder="1" applyAlignment="1"/>
    <xf numFmtId="4" fontId="9" fillId="0" borderId="1" xfId="0" applyNumberFormat="1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27" xfId="0" applyFont="1" applyBorder="1" applyAlignment="1">
      <alignment horizontal="center"/>
    </xf>
    <xf numFmtId="0" fontId="3" fillId="0" borderId="6" xfId="0" applyFont="1" applyBorder="1" applyAlignment="1"/>
    <xf numFmtId="0" fontId="3" fillId="0" borderId="9" xfId="0" applyFont="1" applyBorder="1" applyAlignment="1"/>
    <xf numFmtId="164" fontId="0" fillId="6" borderId="21" xfId="0" applyNumberFormat="1" applyFill="1" applyBorder="1"/>
    <xf numFmtId="4" fontId="0" fillId="6" borderId="1" xfId="0" applyNumberFormat="1" applyFill="1" applyBorder="1" applyAlignment="1">
      <alignment horizontal="left"/>
    </xf>
    <xf numFmtId="164" fontId="0" fillId="6" borderId="21" xfId="0" applyNumberFormat="1" applyFill="1" applyBorder="1" applyAlignment="1">
      <alignment horizontal="left"/>
    </xf>
    <xf numFmtId="0" fontId="0" fillId="6" borderId="1" xfId="0" applyFill="1" applyBorder="1"/>
    <xf numFmtId="0" fontId="1" fillId="3" borderId="7" xfId="0" applyFont="1" applyFill="1" applyBorder="1"/>
    <xf numFmtId="0" fontId="3" fillId="0" borderId="7" xfId="0" applyFont="1" applyBorder="1" applyAlignment="1"/>
    <xf numFmtId="0" fontId="3" fillId="0" borderId="0" xfId="0" applyFont="1" applyFill="1" applyBorder="1" applyAlignment="1"/>
    <xf numFmtId="4" fontId="0" fillId="0" borderId="8" xfId="0" applyNumberFormat="1" applyFill="1" applyBorder="1" applyAlignment="1">
      <alignment horizontal="center"/>
    </xf>
    <xf numFmtId="4" fontId="0" fillId="0" borderId="27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0" fillId="0" borderId="1" xfId="0" applyFont="1" applyBorder="1"/>
    <xf numFmtId="0" fontId="10" fillId="0" borderId="1" xfId="0" applyFont="1" applyBorder="1"/>
    <xf numFmtId="166" fontId="0" fillId="7" borderId="1" xfId="0" applyNumberForma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0" fillId="2" borderId="8" xfId="0" applyFill="1" applyBorder="1"/>
    <xf numFmtId="0" fontId="3" fillId="0" borderId="1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14" fontId="1" fillId="0" borderId="16" xfId="0" applyNumberFormat="1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externalLink" Target="externalLinks/externalLink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calcChain" Target="calcChain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2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="80" zoomScaleNormal="80" workbookViewId="0">
      <pane ySplit="7" topLeftCell="A8" activePane="bottomLeft" state="frozen"/>
      <selection pane="bottomLeft" activeCell="G21" sqref="G21"/>
    </sheetView>
  </sheetViews>
  <sheetFormatPr baseColWidth="10" defaultColWidth="11.42578125" defaultRowHeight="15" x14ac:dyDescent="0.25"/>
  <cols>
    <col min="1" max="1" width="60" bestFit="1" customWidth="1"/>
    <col min="2" max="2" width="20.5703125" customWidth="1"/>
    <col min="3" max="3" width="14.140625" bestFit="1" customWidth="1"/>
    <col min="4" max="4" width="58.85546875" bestFit="1" customWidth="1"/>
    <col min="5" max="5" width="24.85546875" customWidth="1"/>
    <col min="6" max="6" width="14.140625" bestFit="1" customWidth="1"/>
    <col min="7" max="7" width="30.42578125" customWidth="1"/>
    <col min="8" max="8" width="21.85546875" customWidth="1"/>
    <col min="9" max="9" width="14.5703125" customWidth="1"/>
    <col min="10" max="10" width="18.85546875" customWidth="1"/>
    <col min="11" max="11" width="23.5703125" bestFit="1" customWidth="1"/>
    <col min="12" max="12" width="14.140625" bestFit="1" customWidth="1"/>
  </cols>
  <sheetData>
    <row r="1" spans="1:12" x14ac:dyDescent="0.25">
      <c r="A1" s="119" t="s">
        <v>25</v>
      </c>
      <c r="B1" s="120"/>
      <c r="C1" s="120"/>
      <c r="D1" s="91" t="s">
        <v>25</v>
      </c>
      <c r="E1" s="92"/>
      <c r="F1" s="92"/>
      <c r="G1" s="119" t="str">
        <f>A1</f>
        <v>Meldeliste  Sozialministerium Fit2Work</v>
      </c>
      <c r="H1" s="120"/>
      <c r="I1" s="93"/>
      <c r="J1" s="119" t="str">
        <f>A1</f>
        <v>Meldeliste  Sozialministerium Fit2Work</v>
      </c>
      <c r="K1" s="120"/>
      <c r="L1" s="93"/>
    </row>
    <row r="2" spans="1:12" x14ac:dyDescent="0.25">
      <c r="A2" s="65" t="s">
        <v>94</v>
      </c>
      <c r="B2" s="66"/>
      <c r="C2" s="60"/>
      <c r="D2" s="89" t="s">
        <v>94</v>
      </c>
      <c r="E2" s="90"/>
      <c r="F2" s="90"/>
      <c r="G2" s="121" t="str">
        <f>A2</f>
        <v>Einschaltungen Q3 2021</v>
      </c>
      <c r="H2" s="122"/>
      <c r="I2" s="60"/>
      <c r="J2" s="121" t="str">
        <f>A2</f>
        <v>Einschaltungen Q3 2021</v>
      </c>
      <c r="K2" s="122"/>
      <c r="L2" s="60"/>
    </row>
    <row r="3" spans="1:12" x14ac:dyDescent="0.25">
      <c r="A3" s="25" t="s">
        <v>11</v>
      </c>
      <c r="B3" s="61"/>
      <c r="C3" s="62">
        <v>44452</v>
      </c>
      <c r="D3" s="25" t="s">
        <v>11</v>
      </c>
      <c r="E3" s="62">
        <f>C3</f>
        <v>44452</v>
      </c>
      <c r="F3" s="62"/>
      <c r="G3" s="25" t="s">
        <v>11</v>
      </c>
      <c r="H3" s="62">
        <f>C3</f>
        <v>44452</v>
      </c>
      <c r="I3" s="60"/>
      <c r="J3" s="25" t="s">
        <v>11</v>
      </c>
      <c r="K3" s="62">
        <f>C3</f>
        <v>44452</v>
      </c>
      <c r="L3" s="60"/>
    </row>
    <row r="4" spans="1:12" x14ac:dyDescent="0.25">
      <c r="A4" s="94" t="s">
        <v>126</v>
      </c>
      <c r="B4" s="101" t="s">
        <v>127</v>
      </c>
      <c r="C4" s="101"/>
      <c r="D4" s="94" t="str">
        <f>A4</f>
        <v>Sozialministerium</v>
      </c>
      <c r="E4" s="102" t="s">
        <v>4</v>
      </c>
      <c r="F4" s="95"/>
      <c r="G4" s="94" t="str">
        <f>A4</f>
        <v>Sozialministerium</v>
      </c>
      <c r="H4" s="101" t="s">
        <v>5</v>
      </c>
      <c r="I4" s="67"/>
      <c r="J4" s="94" t="str">
        <f>A4</f>
        <v>Sozialministerium</v>
      </c>
      <c r="K4" s="101" t="s">
        <v>6</v>
      </c>
      <c r="L4" s="67"/>
    </row>
    <row r="5" spans="1:12" ht="15.75" thickBot="1" x14ac:dyDescent="0.3">
      <c r="A5" s="116"/>
      <c r="B5" s="117"/>
      <c r="C5" s="117"/>
      <c r="D5" s="68"/>
      <c r="E5" s="112"/>
      <c r="F5" s="118"/>
      <c r="G5" s="111"/>
      <c r="H5" s="112"/>
      <c r="I5" s="67"/>
      <c r="J5" s="111"/>
      <c r="K5" s="112"/>
      <c r="L5" s="67"/>
    </row>
    <row r="6" spans="1:12" ht="15.75" thickBot="1" x14ac:dyDescent="0.3">
      <c r="A6" s="2" t="s">
        <v>0</v>
      </c>
      <c r="B6" s="3" t="s">
        <v>1</v>
      </c>
      <c r="C6" s="3" t="s">
        <v>2</v>
      </c>
      <c r="D6" s="2" t="str">
        <f>A6</f>
        <v>MEDIUM</v>
      </c>
      <c r="E6" s="63" t="s">
        <v>1</v>
      </c>
      <c r="F6" s="4" t="s">
        <v>2</v>
      </c>
      <c r="G6" s="2" t="s">
        <v>0</v>
      </c>
      <c r="H6" s="5" t="s">
        <v>1</v>
      </c>
      <c r="I6" s="2" t="s">
        <v>2</v>
      </c>
      <c r="J6" s="2" t="s">
        <v>0</v>
      </c>
      <c r="K6" s="64" t="s">
        <v>1</v>
      </c>
      <c r="L6" s="2" t="s">
        <v>2</v>
      </c>
    </row>
    <row r="7" spans="1:12" ht="19.5" thickBot="1" x14ac:dyDescent="0.35">
      <c r="A7" s="6" t="s">
        <v>3</v>
      </c>
      <c r="B7" s="7"/>
      <c r="C7" s="8"/>
      <c r="D7" s="9" t="s">
        <v>95</v>
      </c>
      <c r="E7" s="10"/>
      <c r="F7" s="11"/>
      <c r="G7" s="13"/>
      <c r="H7" s="11"/>
      <c r="I7" s="12"/>
      <c r="J7" s="100" t="s">
        <v>6</v>
      </c>
      <c r="K7" s="11"/>
      <c r="L7" s="11"/>
    </row>
    <row r="8" spans="1:12" x14ac:dyDescent="0.25">
      <c r="A8" s="37" t="s">
        <v>54</v>
      </c>
      <c r="B8" s="103">
        <v>4187.95</v>
      </c>
      <c r="C8" s="104" t="s">
        <v>84</v>
      </c>
      <c r="D8" s="14" t="s">
        <v>88</v>
      </c>
      <c r="E8" s="16">
        <v>23293.4</v>
      </c>
      <c r="F8" s="16" t="s">
        <v>84</v>
      </c>
      <c r="G8" s="96"/>
      <c r="H8" s="16"/>
      <c r="I8" s="38"/>
      <c r="J8" s="97" t="s">
        <v>98</v>
      </c>
      <c r="K8" s="71">
        <v>3060</v>
      </c>
      <c r="L8" s="16" t="s">
        <v>113</v>
      </c>
    </row>
    <row r="9" spans="1:12" x14ac:dyDescent="0.25">
      <c r="A9" s="37" t="s">
        <v>59</v>
      </c>
      <c r="B9" s="103">
        <v>3310</v>
      </c>
      <c r="C9" s="105" t="s">
        <v>85</v>
      </c>
      <c r="D9" s="14" t="s">
        <v>128</v>
      </c>
      <c r="E9" s="16">
        <v>32695.29</v>
      </c>
      <c r="F9" s="16" t="s">
        <v>84</v>
      </c>
      <c r="G9" s="96"/>
      <c r="H9" s="16"/>
      <c r="I9" s="39"/>
      <c r="J9" s="97" t="s">
        <v>99</v>
      </c>
      <c r="K9" s="71">
        <v>17510</v>
      </c>
      <c r="L9" s="16" t="s">
        <v>114</v>
      </c>
    </row>
    <row r="10" spans="1:12" x14ac:dyDescent="0.25">
      <c r="A10" s="37" t="s">
        <v>61</v>
      </c>
      <c r="B10" s="103">
        <v>2647.75</v>
      </c>
      <c r="C10" s="105" t="s">
        <v>85</v>
      </c>
      <c r="D10" s="14" t="s">
        <v>128</v>
      </c>
      <c r="E10" s="16">
        <v>0</v>
      </c>
      <c r="F10" s="16" t="s">
        <v>85</v>
      </c>
      <c r="G10" s="96"/>
      <c r="H10" s="16"/>
      <c r="I10" s="39"/>
      <c r="J10" s="97" t="s">
        <v>100</v>
      </c>
      <c r="K10" s="71">
        <v>5360.1</v>
      </c>
      <c r="L10" s="16" t="s">
        <v>114</v>
      </c>
    </row>
    <row r="11" spans="1:12" x14ac:dyDescent="0.25">
      <c r="A11" s="37" t="s">
        <v>65</v>
      </c>
      <c r="B11" s="103">
        <v>5032</v>
      </c>
      <c r="C11" s="105" t="s">
        <v>84</v>
      </c>
      <c r="D11" s="14"/>
      <c r="E11" s="16"/>
      <c r="F11" s="16"/>
      <c r="G11" s="96"/>
      <c r="H11" s="16"/>
      <c r="I11" s="39"/>
      <c r="J11" s="97" t="s">
        <v>101</v>
      </c>
      <c r="K11" s="71">
        <v>3434</v>
      </c>
      <c r="L11" s="16" t="s">
        <v>113</v>
      </c>
    </row>
    <row r="12" spans="1:12" x14ac:dyDescent="0.25">
      <c r="A12" s="37" t="s">
        <v>54</v>
      </c>
      <c r="B12" s="103">
        <v>4187.95</v>
      </c>
      <c r="C12" s="105" t="s">
        <v>84</v>
      </c>
      <c r="D12" s="14"/>
      <c r="E12" s="16"/>
      <c r="F12" s="16"/>
      <c r="G12" s="96"/>
      <c r="H12" s="16"/>
      <c r="I12" s="39"/>
      <c r="J12" s="97" t="s">
        <v>102</v>
      </c>
      <c r="K12" s="71">
        <v>3542</v>
      </c>
      <c r="L12" s="16" t="s">
        <v>113</v>
      </c>
    </row>
    <row r="13" spans="1:12" x14ac:dyDescent="0.25">
      <c r="A13" s="37" t="s">
        <v>67</v>
      </c>
      <c r="B13" s="103">
        <v>3540.25</v>
      </c>
      <c r="C13" s="105" t="s">
        <v>85</v>
      </c>
      <c r="D13" s="14"/>
      <c r="E13" s="16"/>
      <c r="F13" s="16"/>
      <c r="G13" s="96"/>
      <c r="H13" s="16"/>
      <c r="I13" s="39"/>
      <c r="J13" s="97" t="s">
        <v>103</v>
      </c>
      <c r="K13" s="71">
        <v>1626</v>
      </c>
      <c r="L13" s="16" t="s">
        <v>113</v>
      </c>
    </row>
    <row r="14" spans="1:12" x14ac:dyDescent="0.25">
      <c r="A14" s="37" t="s">
        <v>69</v>
      </c>
      <c r="B14" s="103">
        <v>2652</v>
      </c>
      <c r="C14" s="105" t="s">
        <v>85</v>
      </c>
      <c r="D14" s="14"/>
      <c r="E14" s="16"/>
      <c r="F14" s="16"/>
      <c r="G14" s="96"/>
      <c r="H14" s="16"/>
      <c r="I14" s="39"/>
      <c r="J14" s="97" t="s">
        <v>104</v>
      </c>
      <c r="K14" s="71">
        <v>598</v>
      </c>
      <c r="L14" s="16" t="s">
        <v>113</v>
      </c>
    </row>
    <row r="15" spans="1:12" x14ac:dyDescent="0.25">
      <c r="A15" s="37" t="s">
        <v>72</v>
      </c>
      <c r="B15" s="103">
        <v>9876.86</v>
      </c>
      <c r="C15" s="105" t="s">
        <v>84</v>
      </c>
      <c r="D15" s="14"/>
      <c r="E15" s="16"/>
      <c r="F15" s="16"/>
      <c r="G15" s="96"/>
      <c r="H15" s="16"/>
      <c r="I15" s="39"/>
      <c r="J15" s="97" t="s">
        <v>105</v>
      </c>
      <c r="K15" s="71">
        <v>1650</v>
      </c>
      <c r="L15" s="16" t="s">
        <v>113</v>
      </c>
    </row>
    <row r="16" spans="1:12" x14ac:dyDescent="0.25">
      <c r="A16" s="37" t="s">
        <v>74</v>
      </c>
      <c r="B16" s="103">
        <v>9363.6</v>
      </c>
      <c r="C16" s="105" t="s">
        <v>84</v>
      </c>
      <c r="D16" s="14"/>
      <c r="E16" s="18"/>
      <c r="F16" s="16"/>
      <c r="G16" s="96"/>
      <c r="H16" s="16"/>
      <c r="I16" s="39"/>
      <c r="J16" s="97" t="s">
        <v>106</v>
      </c>
      <c r="K16" s="71">
        <v>2740</v>
      </c>
      <c r="L16" s="16" t="s">
        <v>113</v>
      </c>
    </row>
    <row r="17" spans="1:12" x14ac:dyDescent="0.25">
      <c r="A17" s="37" t="s">
        <v>77</v>
      </c>
      <c r="B17" s="16">
        <v>3332</v>
      </c>
      <c r="C17" s="39" t="s">
        <v>85</v>
      </c>
      <c r="D17" s="14"/>
      <c r="E17" s="18"/>
      <c r="F17" s="16"/>
      <c r="G17" s="96"/>
      <c r="H17" s="16"/>
      <c r="I17" s="39"/>
      <c r="J17" s="98" t="s">
        <v>107</v>
      </c>
      <c r="K17" s="71">
        <v>698</v>
      </c>
      <c r="L17" s="16" t="s">
        <v>113</v>
      </c>
    </row>
    <row r="18" spans="1:12" x14ac:dyDescent="0.25">
      <c r="A18" s="37" t="s">
        <v>160</v>
      </c>
      <c r="B18" s="16">
        <v>0</v>
      </c>
      <c r="C18" s="39" t="s">
        <v>84</v>
      </c>
      <c r="D18" s="14"/>
      <c r="E18" s="18"/>
      <c r="F18" s="16"/>
      <c r="G18" s="96"/>
      <c r="H18" s="16"/>
      <c r="I18" s="39"/>
      <c r="J18" s="98" t="s">
        <v>108</v>
      </c>
      <c r="K18" s="71">
        <v>4294</v>
      </c>
      <c r="L18" s="16" t="s">
        <v>113</v>
      </c>
    </row>
    <row r="19" spans="1:12" x14ac:dyDescent="0.25">
      <c r="A19" s="14" t="s">
        <v>150</v>
      </c>
      <c r="B19" s="16">
        <v>1067.9843920000001</v>
      </c>
      <c r="C19" s="39" t="s">
        <v>85</v>
      </c>
      <c r="D19" s="14"/>
      <c r="E19" s="18"/>
      <c r="F19" s="16"/>
      <c r="G19" s="96"/>
      <c r="H19" s="16"/>
      <c r="I19" s="39"/>
      <c r="J19" s="98" t="s">
        <v>109</v>
      </c>
      <c r="K19" s="71">
        <v>640</v>
      </c>
      <c r="L19" s="16" t="s">
        <v>113</v>
      </c>
    </row>
    <row r="20" spans="1:12" x14ac:dyDescent="0.25">
      <c r="A20" s="14" t="s">
        <v>151</v>
      </c>
      <c r="B20" s="16">
        <v>1961.7910719999998</v>
      </c>
      <c r="C20" s="39" t="s">
        <v>85</v>
      </c>
      <c r="D20" s="14"/>
      <c r="E20" s="18"/>
      <c r="F20" s="16"/>
      <c r="G20" s="96"/>
      <c r="H20" s="16"/>
      <c r="I20" s="39"/>
      <c r="J20" s="98" t="s">
        <v>110</v>
      </c>
      <c r="K20" s="71">
        <v>226</v>
      </c>
      <c r="L20" s="16" t="s">
        <v>113</v>
      </c>
    </row>
    <row r="21" spans="1:12" x14ac:dyDescent="0.25">
      <c r="A21" s="14" t="s">
        <v>152</v>
      </c>
      <c r="B21" s="16">
        <v>4645.5029239999994</v>
      </c>
      <c r="C21" s="39" t="s">
        <v>85</v>
      </c>
      <c r="D21" s="14"/>
      <c r="E21" s="18"/>
      <c r="F21" s="16"/>
      <c r="G21" s="96"/>
      <c r="H21" s="16"/>
      <c r="I21" s="39"/>
      <c r="J21" s="98" t="s">
        <v>111</v>
      </c>
      <c r="K21" s="71">
        <v>2692.44</v>
      </c>
      <c r="L21" s="16" t="s">
        <v>113</v>
      </c>
    </row>
    <row r="22" spans="1:12" x14ac:dyDescent="0.25">
      <c r="A22" s="14" t="s">
        <v>153</v>
      </c>
      <c r="B22" s="16">
        <v>3396.4653839999996</v>
      </c>
      <c r="C22" s="39" t="s">
        <v>85</v>
      </c>
      <c r="D22" s="14"/>
      <c r="E22" s="18"/>
      <c r="F22" s="16"/>
      <c r="G22" s="96"/>
      <c r="H22" s="16"/>
      <c r="I22" s="39"/>
      <c r="J22" s="98" t="s">
        <v>112</v>
      </c>
      <c r="K22" s="71">
        <v>62</v>
      </c>
      <c r="L22" s="16" t="s">
        <v>113</v>
      </c>
    </row>
    <row r="23" spans="1:12" x14ac:dyDescent="0.25">
      <c r="A23" s="14" t="s">
        <v>154</v>
      </c>
      <c r="B23" s="16">
        <v>1601.976588</v>
      </c>
      <c r="C23" s="39" t="s">
        <v>85</v>
      </c>
      <c r="D23" s="14"/>
      <c r="E23" s="18"/>
      <c r="F23" s="16"/>
      <c r="G23" s="96"/>
      <c r="H23" s="16"/>
      <c r="I23" s="39"/>
      <c r="J23" s="98"/>
      <c r="K23" s="71"/>
      <c r="L23" s="16"/>
    </row>
    <row r="24" spans="1:12" x14ac:dyDescent="0.25">
      <c r="A24" s="14" t="s">
        <v>155</v>
      </c>
      <c r="B24" s="16">
        <v>3641.6892680000001</v>
      </c>
      <c r="C24" s="39" t="s">
        <v>85</v>
      </c>
      <c r="D24" s="14"/>
      <c r="E24" s="18"/>
      <c r="F24" s="16"/>
      <c r="G24" s="96"/>
      <c r="H24" s="16"/>
      <c r="I24" s="39"/>
      <c r="J24" s="98"/>
      <c r="K24" s="71"/>
      <c r="L24" s="16"/>
    </row>
    <row r="25" spans="1:12" x14ac:dyDescent="0.25">
      <c r="A25" s="14" t="s">
        <v>156</v>
      </c>
      <c r="B25" s="16">
        <v>2330.7728039999997</v>
      </c>
      <c r="C25" s="39" t="s">
        <v>85</v>
      </c>
      <c r="D25" s="14"/>
      <c r="E25" s="18"/>
      <c r="F25" s="16"/>
      <c r="G25" s="96"/>
      <c r="H25" s="16"/>
      <c r="I25" s="39"/>
      <c r="J25" s="98"/>
      <c r="K25" s="71"/>
      <c r="L25" s="16"/>
    </row>
    <row r="26" spans="1:12" x14ac:dyDescent="0.25">
      <c r="A26" s="14" t="s">
        <v>157</v>
      </c>
      <c r="B26" s="16">
        <v>928.18385999999998</v>
      </c>
      <c r="C26" s="39" t="s">
        <v>85</v>
      </c>
      <c r="D26" s="14"/>
      <c r="E26" s="18"/>
      <c r="F26" s="16"/>
      <c r="G26" s="96"/>
      <c r="H26" s="16"/>
      <c r="I26" s="39"/>
      <c r="J26" s="98"/>
      <c r="K26" s="71"/>
      <c r="L26" s="16"/>
    </row>
    <row r="27" spans="1:12" x14ac:dyDescent="0.25">
      <c r="A27" s="14" t="s">
        <v>158</v>
      </c>
      <c r="B27" s="16">
        <v>3343.7537079999997</v>
      </c>
      <c r="C27" s="39" t="s">
        <v>85</v>
      </c>
      <c r="D27" s="14"/>
      <c r="E27" s="18"/>
      <c r="F27" s="16"/>
      <c r="G27" s="96"/>
      <c r="H27" s="16"/>
      <c r="I27" s="39"/>
      <c r="J27" s="98"/>
      <c r="K27" s="71"/>
      <c r="L27" s="16"/>
    </row>
    <row r="28" spans="1:12" x14ac:dyDescent="0.25">
      <c r="A28" s="37" t="s">
        <v>81</v>
      </c>
      <c r="B28" s="16">
        <v>2640</v>
      </c>
      <c r="C28" s="39" t="s">
        <v>85</v>
      </c>
      <c r="D28" s="14"/>
      <c r="E28" s="18"/>
      <c r="F28" s="16"/>
      <c r="G28" s="96"/>
      <c r="H28" s="16"/>
      <c r="I28" s="39"/>
      <c r="J28" s="98"/>
      <c r="K28" s="71"/>
      <c r="L28" s="16"/>
    </row>
    <row r="29" spans="1:12" x14ac:dyDescent="0.25">
      <c r="A29" s="37" t="s">
        <v>83</v>
      </c>
      <c r="B29" s="16">
        <v>10469.030000000001</v>
      </c>
      <c r="C29" s="39" t="s">
        <v>84</v>
      </c>
      <c r="D29" s="14"/>
      <c r="E29" s="18"/>
      <c r="F29" s="16"/>
      <c r="G29" s="96"/>
      <c r="H29" s="16"/>
      <c r="I29" s="39"/>
      <c r="J29" s="98"/>
      <c r="K29" s="71"/>
      <c r="L29" s="16"/>
    </row>
    <row r="30" spans="1:12" x14ac:dyDescent="0.25">
      <c r="A30" s="37"/>
      <c r="B30" s="16"/>
      <c r="C30" s="39"/>
      <c r="D30" s="14"/>
      <c r="E30" s="18"/>
      <c r="F30" s="16"/>
      <c r="G30" s="96"/>
      <c r="H30" s="16"/>
      <c r="I30" s="39"/>
      <c r="J30" s="98"/>
      <c r="K30" s="71"/>
      <c r="L30" s="16"/>
    </row>
    <row r="31" spans="1:12" x14ac:dyDescent="0.25">
      <c r="A31" s="37"/>
      <c r="B31" s="16"/>
      <c r="C31" s="39"/>
      <c r="D31" s="14"/>
      <c r="E31" s="18"/>
      <c r="F31" s="16"/>
      <c r="G31" s="96"/>
      <c r="H31" s="16"/>
      <c r="I31" s="39"/>
      <c r="J31" s="98"/>
      <c r="K31" s="71"/>
      <c r="L31" s="16"/>
    </row>
    <row r="32" spans="1:12" hidden="1" x14ac:dyDescent="0.25">
      <c r="A32" s="37"/>
      <c r="B32" s="16"/>
      <c r="C32" s="39"/>
      <c r="D32" s="14"/>
      <c r="E32" s="18"/>
      <c r="F32" s="16"/>
      <c r="G32" s="96"/>
      <c r="H32" s="16"/>
      <c r="I32" s="39"/>
      <c r="J32" s="96"/>
      <c r="K32" s="16"/>
      <c r="L32" s="16"/>
    </row>
    <row r="33" spans="1:12" hidden="1" x14ac:dyDescent="0.25">
      <c r="A33" s="37"/>
      <c r="B33" s="16"/>
      <c r="C33" s="39"/>
      <c r="D33" s="14"/>
      <c r="E33" s="18"/>
      <c r="F33" s="16"/>
      <c r="G33" s="96"/>
      <c r="H33" s="16"/>
      <c r="I33" s="39"/>
      <c r="J33" s="96"/>
      <c r="K33" s="16"/>
      <c r="L33" s="16"/>
    </row>
    <row r="34" spans="1:12" hidden="1" x14ac:dyDescent="0.25">
      <c r="A34" s="37"/>
      <c r="B34" s="16"/>
      <c r="C34" s="39"/>
      <c r="D34" s="14"/>
      <c r="E34" s="18"/>
      <c r="F34" s="16"/>
      <c r="G34" s="96"/>
      <c r="H34" s="16"/>
      <c r="I34" s="39"/>
      <c r="J34" s="96"/>
      <c r="K34" s="16"/>
      <c r="L34" s="16"/>
    </row>
    <row r="35" spans="1:12" hidden="1" x14ac:dyDescent="0.25">
      <c r="A35" s="37"/>
      <c r="B35" s="16"/>
      <c r="C35" s="39"/>
      <c r="D35" s="14"/>
      <c r="E35" s="18"/>
      <c r="F35" s="16"/>
      <c r="G35" s="96"/>
      <c r="H35" s="16"/>
      <c r="I35" s="39"/>
      <c r="J35" s="96"/>
      <c r="K35" s="16"/>
      <c r="L35" s="16"/>
    </row>
    <row r="36" spans="1:12" hidden="1" x14ac:dyDescent="0.25">
      <c r="A36" s="37"/>
      <c r="B36" s="16"/>
      <c r="C36" s="39"/>
      <c r="D36" s="14"/>
      <c r="E36" s="18"/>
      <c r="F36" s="16"/>
      <c r="G36" s="96"/>
      <c r="H36" s="16"/>
      <c r="I36" s="39"/>
      <c r="J36" s="96"/>
      <c r="K36" s="16"/>
      <c r="L36" s="16"/>
    </row>
    <row r="37" spans="1:12" hidden="1" x14ac:dyDescent="0.25">
      <c r="A37" s="37"/>
      <c r="B37" s="16"/>
      <c r="C37" s="39"/>
      <c r="D37" s="14"/>
      <c r="E37" s="18"/>
      <c r="F37" s="16"/>
      <c r="G37" s="96"/>
      <c r="H37" s="16"/>
      <c r="I37" s="39"/>
      <c r="J37" s="96"/>
      <c r="K37" s="16"/>
      <c r="L37" s="16"/>
    </row>
    <row r="38" spans="1:12" hidden="1" x14ac:dyDescent="0.25">
      <c r="A38" s="37"/>
      <c r="B38" s="16"/>
      <c r="C38" s="39"/>
      <c r="D38" s="14"/>
      <c r="E38" s="18"/>
      <c r="F38" s="16"/>
      <c r="G38" s="96"/>
      <c r="H38" s="16"/>
      <c r="I38" s="39"/>
      <c r="J38" s="96"/>
      <c r="K38" s="16"/>
      <c r="L38" s="16"/>
    </row>
    <row r="39" spans="1:12" hidden="1" x14ac:dyDescent="0.25">
      <c r="A39" s="37"/>
      <c r="B39" s="16"/>
      <c r="C39" s="39"/>
      <c r="D39" s="14"/>
      <c r="E39" s="18"/>
      <c r="F39" s="16"/>
      <c r="G39" s="96"/>
      <c r="H39" s="16"/>
      <c r="I39" s="39"/>
      <c r="J39" s="96"/>
      <c r="K39" s="16"/>
      <c r="L39" s="16"/>
    </row>
    <row r="40" spans="1:12" hidden="1" x14ac:dyDescent="0.25">
      <c r="A40" s="37"/>
      <c r="B40" s="16"/>
      <c r="C40" s="39"/>
      <c r="D40" s="14"/>
      <c r="E40" s="18"/>
      <c r="F40" s="16"/>
      <c r="G40" s="96"/>
      <c r="H40" s="16"/>
      <c r="I40" s="39"/>
      <c r="J40" s="96"/>
      <c r="K40" s="16"/>
      <c r="L40" s="16"/>
    </row>
    <row r="41" spans="1:12" hidden="1" x14ac:dyDescent="0.25">
      <c r="A41" s="37"/>
      <c r="B41" s="16"/>
      <c r="C41" s="39"/>
      <c r="D41" s="14"/>
      <c r="E41" s="18"/>
      <c r="F41" s="16"/>
      <c r="G41" s="96"/>
      <c r="H41" s="16"/>
      <c r="I41" s="39"/>
      <c r="J41" s="96"/>
      <c r="K41" s="16"/>
      <c r="L41" s="16"/>
    </row>
    <row r="42" spans="1:12" hidden="1" x14ac:dyDescent="0.25">
      <c r="A42" s="37"/>
      <c r="B42" s="16"/>
      <c r="C42" s="39"/>
      <c r="D42" s="14"/>
      <c r="E42" s="18"/>
      <c r="F42" s="16"/>
      <c r="G42" s="96"/>
      <c r="H42" s="16"/>
      <c r="I42" s="39"/>
      <c r="J42" s="96"/>
      <c r="K42" s="16"/>
      <c r="L42" s="16"/>
    </row>
    <row r="43" spans="1:12" hidden="1" x14ac:dyDescent="0.25">
      <c r="A43" s="37"/>
      <c r="B43" s="16"/>
      <c r="C43" s="39"/>
      <c r="D43" s="14"/>
      <c r="E43" s="18"/>
      <c r="F43" s="16"/>
      <c r="G43" s="96"/>
      <c r="H43" s="16"/>
      <c r="I43" s="39"/>
      <c r="J43" s="96"/>
      <c r="K43" s="16"/>
      <c r="L43" s="16"/>
    </row>
    <row r="44" spans="1:12" hidden="1" x14ac:dyDescent="0.25">
      <c r="A44" s="37"/>
      <c r="B44" s="16"/>
      <c r="C44" s="39"/>
      <c r="D44" s="14"/>
      <c r="E44" s="18"/>
      <c r="F44" s="16"/>
      <c r="G44" s="96"/>
      <c r="H44" s="16"/>
      <c r="I44" s="39"/>
      <c r="J44" s="96"/>
      <c r="K44" s="16"/>
      <c r="L44" s="16"/>
    </row>
    <row r="45" spans="1:12" hidden="1" x14ac:dyDescent="0.25">
      <c r="A45" s="37"/>
      <c r="B45" s="16"/>
      <c r="C45" s="39"/>
      <c r="D45" s="14"/>
      <c r="E45" s="18"/>
      <c r="F45" s="16"/>
      <c r="G45" s="96"/>
      <c r="H45" s="16"/>
      <c r="I45" s="39"/>
      <c r="J45" s="96"/>
      <c r="K45" s="16"/>
      <c r="L45" s="16"/>
    </row>
    <row r="46" spans="1:12" hidden="1" x14ac:dyDescent="0.25">
      <c r="A46" s="37"/>
      <c r="B46" s="16"/>
      <c r="C46" s="39"/>
      <c r="D46" s="14"/>
      <c r="E46" s="18"/>
      <c r="F46" s="16"/>
      <c r="G46" s="96"/>
      <c r="H46" s="16"/>
      <c r="I46" s="39"/>
      <c r="J46" s="96"/>
      <c r="K46" s="16"/>
      <c r="L46" s="16"/>
    </row>
    <row r="47" spans="1:12" hidden="1" x14ac:dyDescent="0.25">
      <c r="A47" s="37"/>
      <c r="B47" s="16"/>
      <c r="C47" s="39"/>
      <c r="D47" s="14"/>
      <c r="E47" s="18"/>
      <c r="F47" s="16"/>
      <c r="G47" s="96"/>
      <c r="H47" s="16"/>
      <c r="I47" s="39"/>
      <c r="J47" s="96"/>
      <c r="K47" s="16"/>
      <c r="L47" s="16"/>
    </row>
    <row r="48" spans="1:12" hidden="1" x14ac:dyDescent="0.25">
      <c r="A48" s="37"/>
      <c r="B48" s="16"/>
      <c r="C48" s="39"/>
      <c r="D48" s="14"/>
      <c r="E48" s="18"/>
      <c r="F48" s="16"/>
      <c r="G48" s="96"/>
      <c r="H48" s="16"/>
      <c r="I48" s="39"/>
      <c r="J48" s="96"/>
      <c r="K48" s="16"/>
      <c r="L48" s="16"/>
    </row>
    <row r="49" spans="1:12" hidden="1" x14ac:dyDescent="0.25">
      <c r="A49" s="37"/>
      <c r="B49" s="16"/>
      <c r="C49" s="39"/>
      <c r="D49" s="14"/>
      <c r="E49" s="18"/>
      <c r="F49" s="16"/>
      <c r="G49" s="96"/>
      <c r="H49" s="16"/>
      <c r="I49" s="39"/>
      <c r="J49" s="96"/>
      <c r="K49" s="16"/>
      <c r="L49" s="16"/>
    </row>
    <row r="50" spans="1:12" hidden="1" x14ac:dyDescent="0.25">
      <c r="A50" s="37"/>
      <c r="B50" s="16"/>
      <c r="C50" s="39"/>
      <c r="D50" s="14"/>
      <c r="E50" s="18"/>
      <c r="F50" s="16"/>
      <c r="G50" s="96"/>
      <c r="H50" s="16"/>
      <c r="I50" s="39"/>
      <c r="J50" s="96"/>
      <c r="K50" s="16"/>
      <c r="L50" s="16"/>
    </row>
    <row r="51" spans="1:12" hidden="1" x14ac:dyDescent="0.25">
      <c r="A51" s="37"/>
      <c r="B51" s="16"/>
      <c r="C51" s="39"/>
      <c r="D51" s="14"/>
      <c r="E51" s="18"/>
      <c r="F51" s="16"/>
      <c r="G51" s="96"/>
      <c r="H51" s="16"/>
      <c r="I51" s="39"/>
      <c r="J51" s="96"/>
      <c r="K51" s="16"/>
      <c r="L51" s="16"/>
    </row>
    <row r="52" spans="1:12" hidden="1" x14ac:dyDescent="0.25">
      <c r="A52" s="37"/>
      <c r="B52" s="16"/>
      <c r="C52" s="39"/>
      <c r="D52" s="14"/>
      <c r="E52" s="18"/>
      <c r="F52" s="16"/>
      <c r="G52" s="96"/>
      <c r="H52" s="16"/>
      <c r="I52" s="39"/>
      <c r="J52" s="96"/>
      <c r="K52" s="16"/>
      <c r="L52" s="16"/>
    </row>
    <row r="53" spans="1:12" x14ac:dyDescent="0.25">
      <c r="A53" s="37"/>
      <c r="B53" s="16"/>
      <c r="C53" s="39"/>
      <c r="D53" s="14"/>
      <c r="E53" s="18"/>
      <c r="F53" s="16"/>
      <c r="G53" s="96"/>
      <c r="H53" s="16"/>
      <c r="I53" s="39"/>
      <c r="J53" s="96"/>
      <c r="K53" s="16"/>
      <c r="L53" s="16"/>
    </row>
    <row r="54" spans="1:12" x14ac:dyDescent="0.25">
      <c r="A54" s="37"/>
      <c r="B54" s="16"/>
      <c r="C54" s="39"/>
      <c r="D54" s="14"/>
      <c r="E54" s="18"/>
      <c r="F54" s="16"/>
      <c r="G54" s="96"/>
      <c r="H54" s="16"/>
      <c r="I54" s="39"/>
      <c r="J54" s="96"/>
      <c r="K54" s="16"/>
      <c r="L54" s="16"/>
    </row>
    <row r="55" spans="1:12" x14ac:dyDescent="0.25">
      <c r="A55" s="37"/>
      <c r="B55" s="16"/>
      <c r="C55" s="39"/>
      <c r="D55" s="14"/>
      <c r="E55" s="18"/>
      <c r="F55" s="16"/>
      <c r="G55" s="96"/>
      <c r="H55" s="16"/>
      <c r="I55" s="39"/>
      <c r="J55" s="96"/>
      <c r="K55" s="16"/>
      <c r="L55" s="16"/>
    </row>
    <row r="56" spans="1:12" x14ac:dyDescent="0.25">
      <c r="A56" s="37"/>
      <c r="B56" s="16"/>
      <c r="C56" s="39"/>
      <c r="D56" s="14"/>
      <c r="E56" s="18"/>
      <c r="F56" s="16"/>
      <c r="G56" s="96"/>
      <c r="H56" s="16"/>
      <c r="I56" s="39"/>
      <c r="J56" s="96"/>
      <c r="K56" s="16"/>
      <c r="L56" s="16"/>
    </row>
    <row r="57" spans="1:12" x14ac:dyDescent="0.25">
      <c r="A57" s="37"/>
      <c r="B57" s="16"/>
      <c r="C57" s="39"/>
      <c r="D57" s="14"/>
      <c r="E57" s="18"/>
      <c r="F57" s="16"/>
      <c r="G57" s="96"/>
      <c r="H57" s="16"/>
      <c r="I57" s="39"/>
      <c r="J57" s="96"/>
      <c r="K57" s="16"/>
      <c r="L57" s="16"/>
    </row>
    <row r="58" spans="1:12" ht="15.75" thickBot="1" x14ac:dyDescent="0.3">
      <c r="A58" s="14"/>
      <c r="B58" s="17"/>
      <c r="C58" s="16"/>
      <c r="D58" s="14"/>
      <c r="E58" s="18"/>
      <c r="F58" s="16"/>
      <c r="G58" s="96"/>
      <c r="H58" s="16"/>
      <c r="I58" s="39"/>
      <c r="J58" s="96"/>
      <c r="K58" s="16"/>
      <c r="L58" s="16"/>
    </row>
    <row r="59" spans="1:12" ht="15.75" thickBot="1" x14ac:dyDescent="0.3">
      <c r="A59" s="19" t="s">
        <v>7</v>
      </c>
      <c r="B59" s="20">
        <f>SUM(B8:B58)</f>
        <v>84157.510000000009</v>
      </c>
      <c r="C59" s="20"/>
      <c r="D59" s="69" t="s">
        <v>4</v>
      </c>
      <c r="E59" s="20">
        <f>SUM(E8:E58)</f>
        <v>55988.69</v>
      </c>
      <c r="F59" s="20"/>
      <c r="G59" s="20">
        <f>SUM(G8:G58)</f>
        <v>0</v>
      </c>
      <c r="H59" s="21"/>
      <c r="I59" s="69" t="s">
        <v>6</v>
      </c>
      <c r="J59" s="20">
        <f>SUM(J8:J58)</f>
        <v>0</v>
      </c>
      <c r="K59" s="21">
        <f>SUM(K8:K58)</f>
        <v>48132.54</v>
      </c>
      <c r="L59" s="21"/>
    </row>
    <row r="61" spans="1:12" ht="18.75" x14ac:dyDescent="0.3">
      <c r="A61" s="113" t="s">
        <v>125</v>
      </c>
      <c r="B61" s="114"/>
      <c r="C61" s="114"/>
      <c r="D61" s="115"/>
      <c r="E61" s="22">
        <f>SUM(B59+E59+K59)</f>
        <v>188278.74000000002</v>
      </c>
      <c r="F61" s="23"/>
    </row>
    <row r="62" spans="1:12" ht="18.75" x14ac:dyDescent="0.3">
      <c r="A62" s="113" t="s">
        <v>8</v>
      </c>
      <c r="B62" s="114"/>
      <c r="C62" s="114"/>
      <c r="D62" s="115"/>
      <c r="E62" s="22">
        <f>G59</f>
        <v>0</v>
      </c>
    </row>
    <row r="64" spans="1:12" x14ac:dyDescent="0.25">
      <c r="A64" s="24" t="s">
        <v>9</v>
      </c>
    </row>
    <row r="65" spans="1:5" x14ac:dyDescent="0.25">
      <c r="A65" s="24" t="s">
        <v>10</v>
      </c>
    </row>
    <row r="66" spans="1:5" x14ac:dyDescent="0.25">
      <c r="E66" s="23"/>
    </row>
  </sheetData>
  <autoFilter ref="A7:K59"/>
  <mergeCells count="11">
    <mergeCell ref="A1:C1"/>
    <mergeCell ref="G1:H1"/>
    <mergeCell ref="J1:K1"/>
    <mergeCell ref="G2:H2"/>
    <mergeCell ref="J2:K2"/>
    <mergeCell ref="G5:H5"/>
    <mergeCell ref="J5:K5"/>
    <mergeCell ref="A62:D62"/>
    <mergeCell ref="A61:D61"/>
    <mergeCell ref="A5:C5"/>
    <mergeCell ref="E5:F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2" zoomScale="82" zoomScaleNormal="82" workbookViewId="0">
      <pane ySplit="1" topLeftCell="A15" activePane="bottomLeft" state="frozen"/>
      <selection activeCell="A2" sqref="A2"/>
      <selection pane="bottomLeft" activeCell="I51" sqref="I51"/>
    </sheetView>
  </sheetViews>
  <sheetFormatPr baseColWidth="10" defaultColWidth="11.42578125" defaultRowHeight="15" x14ac:dyDescent="0.25"/>
  <cols>
    <col min="1" max="1" width="57.7109375" style="35" customWidth="1"/>
    <col min="2" max="2" width="23" style="35" bestFit="1" customWidth="1"/>
    <col min="3" max="3" width="31.140625" style="36" customWidth="1"/>
    <col min="4" max="4" width="8" style="35" bestFit="1" customWidth="1"/>
    <col min="5" max="5" width="15.42578125" style="36" customWidth="1"/>
    <col min="6" max="7" width="15.140625" style="36" customWidth="1"/>
    <col min="8" max="8" width="17.5703125" style="36" bestFit="1" customWidth="1"/>
    <col min="9" max="9" width="17.7109375" style="36" customWidth="1"/>
    <col min="10" max="10" width="18.5703125" style="36" customWidth="1"/>
    <col min="11" max="11" width="58.42578125" style="35" bestFit="1" customWidth="1"/>
    <col min="12" max="12" width="16.140625" style="76" customWidth="1"/>
    <col min="13" max="13" width="75.28515625" style="35" bestFit="1" customWidth="1"/>
    <col min="14" max="16384" width="11.42578125" style="35"/>
  </cols>
  <sheetData>
    <row r="1" spans="1:13" ht="20.25" customHeight="1" thickBot="1" x14ac:dyDescent="0.3">
      <c r="A1" s="126" t="s">
        <v>24</v>
      </c>
      <c r="B1" s="127"/>
      <c r="C1" s="127"/>
      <c r="D1" s="127"/>
      <c r="E1" s="128"/>
      <c r="F1" s="129">
        <f>ÜBERSICHT!B3</f>
        <v>0</v>
      </c>
      <c r="G1" s="130"/>
      <c r="H1" s="130"/>
      <c r="I1" s="130"/>
      <c r="J1" s="131"/>
    </row>
    <row r="2" spans="1:13" s="81" customFormat="1" ht="30" x14ac:dyDescent="0.25">
      <c r="A2" s="80" t="s">
        <v>22</v>
      </c>
      <c r="B2" s="80" t="s">
        <v>21</v>
      </c>
      <c r="C2" s="80" t="s">
        <v>20</v>
      </c>
      <c r="D2" s="80" t="s">
        <v>19</v>
      </c>
      <c r="E2" s="80" t="s">
        <v>18</v>
      </c>
      <c r="F2" s="80" t="s">
        <v>17</v>
      </c>
      <c r="G2" s="80" t="s">
        <v>16</v>
      </c>
      <c r="H2" s="80" t="s">
        <v>15</v>
      </c>
      <c r="I2" s="80" t="s">
        <v>14</v>
      </c>
      <c r="J2" s="80" t="s">
        <v>13</v>
      </c>
      <c r="K2" s="80" t="s">
        <v>28</v>
      </c>
      <c r="L2" s="84" t="s">
        <v>18</v>
      </c>
      <c r="M2" s="80" t="s">
        <v>96</v>
      </c>
    </row>
    <row r="3" spans="1:13" s="54" customFormat="1" x14ac:dyDescent="0.25">
      <c r="A3" s="44" t="s">
        <v>54</v>
      </c>
      <c r="B3" s="44" t="s">
        <v>56</v>
      </c>
      <c r="C3" s="44" t="s">
        <v>57</v>
      </c>
      <c r="D3" s="44" t="s">
        <v>52</v>
      </c>
      <c r="E3" s="58">
        <v>44379</v>
      </c>
      <c r="F3" s="73"/>
      <c r="G3" s="73"/>
      <c r="H3" s="46">
        <v>4187.95</v>
      </c>
      <c r="I3" s="46">
        <v>5339.64</v>
      </c>
      <c r="J3" s="46">
        <v>7580</v>
      </c>
      <c r="K3" s="30" t="s">
        <v>53</v>
      </c>
      <c r="L3" s="85" t="s">
        <v>116</v>
      </c>
      <c r="M3" s="30" t="s">
        <v>97</v>
      </c>
    </row>
    <row r="4" spans="1:13" s="54" customFormat="1" x14ac:dyDescent="0.25">
      <c r="A4" s="44" t="s">
        <v>59</v>
      </c>
      <c r="B4" s="44" t="s">
        <v>56</v>
      </c>
      <c r="C4" s="44" t="s">
        <v>57</v>
      </c>
      <c r="D4" s="44" t="s">
        <v>52</v>
      </c>
      <c r="E4" s="58">
        <v>44408</v>
      </c>
      <c r="F4" s="73"/>
      <c r="G4" s="73"/>
      <c r="H4" s="46">
        <v>3310</v>
      </c>
      <c r="I4" s="46">
        <v>4220.26</v>
      </c>
      <c r="J4" s="46">
        <v>7800</v>
      </c>
      <c r="K4" s="30" t="s">
        <v>58</v>
      </c>
      <c r="L4" s="85" t="s">
        <v>116</v>
      </c>
      <c r="M4" s="30" t="s">
        <v>97</v>
      </c>
    </row>
    <row r="5" spans="1:13" s="54" customFormat="1" x14ac:dyDescent="0.25">
      <c r="A5" s="44" t="s">
        <v>61</v>
      </c>
      <c r="B5" s="44" t="s">
        <v>56</v>
      </c>
      <c r="C5" s="44" t="s">
        <v>63</v>
      </c>
      <c r="D5" s="44" t="s">
        <v>52</v>
      </c>
      <c r="E5" s="58">
        <v>44440</v>
      </c>
      <c r="F5" s="73"/>
      <c r="G5" s="73"/>
      <c r="H5" s="46">
        <v>2647.75</v>
      </c>
      <c r="I5" s="46">
        <v>3375.89</v>
      </c>
      <c r="J5" s="46">
        <v>4450</v>
      </c>
      <c r="K5" s="30" t="s">
        <v>60</v>
      </c>
      <c r="L5" s="85" t="s">
        <v>116</v>
      </c>
      <c r="M5" s="30" t="s">
        <v>97</v>
      </c>
    </row>
    <row r="6" spans="1:13" s="54" customFormat="1" x14ac:dyDescent="0.25">
      <c r="A6" s="44" t="s">
        <v>65</v>
      </c>
      <c r="B6" s="44" t="s">
        <v>56</v>
      </c>
      <c r="C6" s="44" t="s">
        <v>57</v>
      </c>
      <c r="D6" s="44" t="s">
        <v>52</v>
      </c>
      <c r="E6" s="58">
        <v>44440</v>
      </c>
      <c r="F6" s="73"/>
      <c r="G6" s="73"/>
      <c r="H6" s="46">
        <v>5032</v>
      </c>
      <c r="I6" s="46">
        <v>6415.8</v>
      </c>
      <c r="J6" s="46">
        <v>7400</v>
      </c>
      <c r="K6" s="30" t="s">
        <v>64</v>
      </c>
      <c r="L6" s="85" t="s">
        <v>116</v>
      </c>
      <c r="M6" s="30" t="s">
        <v>97</v>
      </c>
    </row>
    <row r="7" spans="1:13" s="54" customFormat="1" x14ac:dyDescent="0.25">
      <c r="A7" s="44" t="s">
        <v>54</v>
      </c>
      <c r="B7" s="44" t="s">
        <v>56</v>
      </c>
      <c r="C7" s="44" t="s">
        <v>57</v>
      </c>
      <c r="D7" s="44" t="s">
        <v>52</v>
      </c>
      <c r="E7" s="58">
        <v>44442</v>
      </c>
      <c r="F7" s="73"/>
      <c r="G7" s="73"/>
      <c r="H7" s="46">
        <v>4187.95</v>
      </c>
      <c r="I7" s="46">
        <v>5339.64</v>
      </c>
      <c r="J7" s="46">
        <v>7580</v>
      </c>
      <c r="K7" s="30" t="s">
        <v>53</v>
      </c>
      <c r="L7" s="85" t="s">
        <v>116</v>
      </c>
      <c r="M7" s="30" t="s">
        <v>97</v>
      </c>
    </row>
    <row r="8" spans="1:13" s="54" customFormat="1" x14ac:dyDescent="0.25">
      <c r="A8" s="44" t="s">
        <v>67</v>
      </c>
      <c r="B8" s="44" t="s">
        <v>56</v>
      </c>
      <c r="C8" s="44" t="s">
        <v>57</v>
      </c>
      <c r="D8" s="44" t="s">
        <v>52</v>
      </c>
      <c r="E8" s="58">
        <v>44447</v>
      </c>
      <c r="F8" s="73"/>
      <c r="G8" s="73"/>
      <c r="H8" s="46">
        <v>3540.25</v>
      </c>
      <c r="I8" s="46">
        <v>4513.8100000000004</v>
      </c>
      <c r="J8" s="46">
        <v>4900</v>
      </c>
      <c r="K8" s="30" t="s">
        <v>66</v>
      </c>
      <c r="L8" s="85" t="s">
        <v>116</v>
      </c>
      <c r="M8" s="30" t="s">
        <v>97</v>
      </c>
    </row>
    <row r="9" spans="1:13" s="54" customFormat="1" x14ac:dyDescent="0.25">
      <c r="A9" s="44" t="s">
        <v>69</v>
      </c>
      <c r="B9" s="44" t="s">
        <v>56</v>
      </c>
      <c r="C9" s="44" t="s">
        <v>70</v>
      </c>
      <c r="D9" s="44" t="s">
        <v>52</v>
      </c>
      <c r="E9" s="58">
        <v>44455</v>
      </c>
      <c r="F9" s="73"/>
      <c r="G9" s="73"/>
      <c r="H9" s="46">
        <v>2652</v>
      </c>
      <c r="I9" s="46">
        <v>3381.3</v>
      </c>
      <c r="J9" s="46">
        <v>3900</v>
      </c>
      <c r="K9" s="30" t="s">
        <v>68</v>
      </c>
      <c r="L9" s="85" t="s">
        <v>116</v>
      </c>
      <c r="M9" s="30" t="s">
        <v>97</v>
      </c>
    </row>
    <row r="10" spans="1:13" s="54" customFormat="1" x14ac:dyDescent="0.25">
      <c r="A10" s="44" t="s">
        <v>72</v>
      </c>
      <c r="B10" s="44" t="s">
        <v>56</v>
      </c>
      <c r="C10" s="44" t="s">
        <v>73</v>
      </c>
      <c r="D10" s="44" t="s">
        <v>52</v>
      </c>
      <c r="E10" s="58">
        <v>44456</v>
      </c>
      <c r="F10" s="73"/>
      <c r="G10" s="73"/>
      <c r="H10" s="46">
        <v>9876.86</v>
      </c>
      <c r="I10" s="46">
        <v>12592.99</v>
      </c>
      <c r="J10" s="46">
        <v>18156</v>
      </c>
      <c r="K10" s="30" t="s">
        <v>71</v>
      </c>
      <c r="L10" s="86" t="s">
        <v>115</v>
      </c>
      <c r="M10" s="30" t="s">
        <v>97</v>
      </c>
    </row>
    <row r="11" spans="1:13" s="54" customFormat="1" x14ac:dyDescent="0.25">
      <c r="A11" s="44" t="s">
        <v>74</v>
      </c>
      <c r="B11" s="44" t="s">
        <v>56</v>
      </c>
      <c r="C11" s="44" t="s">
        <v>75</v>
      </c>
      <c r="D11" s="44" t="s">
        <v>52</v>
      </c>
      <c r="E11" s="58">
        <v>44457</v>
      </c>
      <c r="F11" s="73"/>
      <c r="G11" s="73"/>
      <c r="H11" s="46">
        <v>9363.6</v>
      </c>
      <c r="I11" s="46">
        <v>11938.6</v>
      </c>
      <c r="J11" s="46">
        <v>12960</v>
      </c>
      <c r="K11" s="30" t="s">
        <v>53</v>
      </c>
      <c r="L11" s="86" t="s">
        <v>123</v>
      </c>
      <c r="M11" s="30" t="s">
        <v>97</v>
      </c>
    </row>
    <row r="12" spans="1:13" s="54" customFormat="1" x14ac:dyDescent="0.25">
      <c r="A12" s="44" t="s">
        <v>77</v>
      </c>
      <c r="B12" s="44" t="s">
        <v>56</v>
      </c>
      <c r="C12" s="44" t="s">
        <v>57</v>
      </c>
      <c r="D12" s="44" t="s">
        <v>52</v>
      </c>
      <c r="E12" s="58">
        <v>44461</v>
      </c>
      <c r="F12" s="77"/>
      <c r="G12" s="77"/>
      <c r="H12" s="46">
        <v>3332</v>
      </c>
      <c r="I12" s="46">
        <v>4248.3</v>
      </c>
      <c r="J12" s="46">
        <v>9800</v>
      </c>
      <c r="K12" s="30" t="s">
        <v>76</v>
      </c>
      <c r="L12" s="86" t="s">
        <v>116</v>
      </c>
      <c r="M12" s="30" t="s">
        <v>97</v>
      </c>
    </row>
    <row r="13" spans="1:13" s="54" customFormat="1" x14ac:dyDescent="0.25">
      <c r="A13" s="110" t="s">
        <v>150</v>
      </c>
      <c r="B13" s="44" t="s">
        <v>56</v>
      </c>
      <c r="C13" s="44" t="s">
        <v>75</v>
      </c>
      <c r="D13" s="44" t="s">
        <v>52</v>
      </c>
      <c r="E13" s="58">
        <v>44461</v>
      </c>
      <c r="F13" s="77"/>
      <c r="G13" s="77"/>
      <c r="H13" s="46">
        <v>1067.9843920000001</v>
      </c>
      <c r="I13" s="46">
        <v>1361.6804260000001</v>
      </c>
      <c r="J13" s="46">
        <v>1675.27</v>
      </c>
      <c r="K13" s="30" t="s">
        <v>78</v>
      </c>
      <c r="L13" s="86" t="s">
        <v>123</v>
      </c>
      <c r="M13" s="30" t="s">
        <v>97</v>
      </c>
    </row>
    <row r="14" spans="1:13" s="54" customFormat="1" x14ac:dyDescent="0.25">
      <c r="A14" s="110" t="s">
        <v>151</v>
      </c>
      <c r="B14" s="44" t="s">
        <v>56</v>
      </c>
      <c r="C14" s="44" t="s">
        <v>75</v>
      </c>
      <c r="D14" s="44" t="s">
        <v>52</v>
      </c>
      <c r="E14" s="58">
        <v>44461</v>
      </c>
      <c r="F14" s="77"/>
      <c r="G14" s="77"/>
      <c r="H14" s="46">
        <v>1961.7910719999998</v>
      </c>
      <c r="I14" s="46">
        <v>2501.284216</v>
      </c>
      <c r="J14" s="46">
        <v>3077.3199999999997</v>
      </c>
      <c r="K14" s="30" t="s">
        <v>78</v>
      </c>
      <c r="L14" s="86" t="s">
        <v>123</v>
      </c>
      <c r="M14" s="30" t="s">
        <v>97</v>
      </c>
    </row>
    <row r="15" spans="1:13" s="54" customFormat="1" x14ac:dyDescent="0.25">
      <c r="A15" s="110" t="s">
        <v>152</v>
      </c>
      <c r="B15" s="44" t="s">
        <v>56</v>
      </c>
      <c r="C15" s="44" t="s">
        <v>75</v>
      </c>
      <c r="D15" s="44" t="s">
        <v>52</v>
      </c>
      <c r="E15" s="58">
        <v>44461</v>
      </c>
      <c r="F15" s="77"/>
      <c r="G15" s="77"/>
      <c r="H15" s="46">
        <v>4645.5029239999994</v>
      </c>
      <c r="I15" s="46">
        <v>5923.0176469999997</v>
      </c>
      <c r="J15" s="46">
        <v>7287.0649999999996</v>
      </c>
      <c r="K15" s="30" t="s">
        <v>78</v>
      </c>
      <c r="L15" s="86" t="s">
        <v>123</v>
      </c>
      <c r="M15" s="30" t="s">
        <v>97</v>
      </c>
    </row>
    <row r="16" spans="1:13" s="54" customFormat="1" x14ac:dyDescent="0.25">
      <c r="A16" s="110" t="s">
        <v>153</v>
      </c>
      <c r="B16" s="44" t="s">
        <v>56</v>
      </c>
      <c r="C16" s="44" t="s">
        <v>75</v>
      </c>
      <c r="D16" s="44" t="s">
        <v>52</v>
      </c>
      <c r="E16" s="58">
        <v>44461</v>
      </c>
      <c r="F16" s="77"/>
      <c r="G16" s="77"/>
      <c r="H16" s="46">
        <v>3396.4653839999996</v>
      </c>
      <c r="I16" s="46">
        <v>4330.4944020000003</v>
      </c>
      <c r="J16" s="46">
        <v>5327.79</v>
      </c>
      <c r="K16" s="30" t="s">
        <v>78</v>
      </c>
      <c r="L16" s="86" t="s">
        <v>123</v>
      </c>
      <c r="M16" s="30" t="s">
        <v>97</v>
      </c>
    </row>
    <row r="17" spans="1:13" s="54" customFormat="1" x14ac:dyDescent="0.25">
      <c r="A17" s="110" t="s">
        <v>154</v>
      </c>
      <c r="B17" s="44" t="s">
        <v>56</v>
      </c>
      <c r="C17" s="44" t="s">
        <v>75</v>
      </c>
      <c r="D17" s="44" t="s">
        <v>52</v>
      </c>
      <c r="E17" s="58">
        <v>44461</v>
      </c>
      <c r="F17" s="77"/>
      <c r="G17" s="77"/>
      <c r="H17" s="46">
        <v>1601.976588</v>
      </c>
      <c r="I17" s="46">
        <v>2042.5206390000001</v>
      </c>
      <c r="J17" s="46">
        <v>2512.9050000000002</v>
      </c>
      <c r="K17" s="30" t="s">
        <v>78</v>
      </c>
      <c r="L17" s="86" t="s">
        <v>123</v>
      </c>
      <c r="M17" s="30" t="s">
        <v>97</v>
      </c>
    </row>
    <row r="18" spans="1:13" s="54" customFormat="1" x14ac:dyDescent="0.25">
      <c r="A18" s="110" t="s">
        <v>155</v>
      </c>
      <c r="B18" s="44" t="s">
        <v>56</v>
      </c>
      <c r="C18" s="44" t="s">
        <v>75</v>
      </c>
      <c r="D18" s="44" t="s">
        <v>52</v>
      </c>
      <c r="E18" s="58">
        <v>44461</v>
      </c>
      <c r="F18" s="77"/>
      <c r="G18" s="77"/>
      <c r="H18" s="46">
        <v>3641.6892680000001</v>
      </c>
      <c r="I18" s="46">
        <v>4643.1549290000003</v>
      </c>
      <c r="J18" s="46">
        <v>5712.4550000000008</v>
      </c>
      <c r="K18" s="30" t="s">
        <v>78</v>
      </c>
      <c r="L18" s="86" t="s">
        <v>123</v>
      </c>
      <c r="M18" s="30" t="s">
        <v>97</v>
      </c>
    </row>
    <row r="19" spans="1:13" s="54" customFormat="1" x14ac:dyDescent="0.25">
      <c r="A19" s="110" t="s">
        <v>156</v>
      </c>
      <c r="B19" s="44" t="s">
        <v>56</v>
      </c>
      <c r="C19" s="44" t="s">
        <v>75</v>
      </c>
      <c r="D19" s="44" t="s">
        <v>52</v>
      </c>
      <c r="E19" s="58">
        <v>44461</v>
      </c>
      <c r="F19" s="77"/>
      <c r="G19" s="77"/>
      <c r="H19" s="46">
        <v>2330.7728039999997</v>
      </c>
      <c r="I19" s="46">
        <v>2971.7360370000001</v>
      </c>
      <c r="J19" s="46">
        <v>3656.1149999999998</v>
      </c>
      <c r="K19" s="30" t="s">
        <v>78</v>
      </c>
      <c r="L19" s="86" t="s">
        <v>123</v>
      </c>
      <c r="M19" s="30" t="s">
        <v>97</v>
      </c>
    </row>
    <row r="20" spans="1:13" s="54" customFormat="1" x14ac:dyDescent="0.25">
      <c r="A20" s="110" t="s">
        <v>157</v>
      </c>
      <c r="B20" s="44" t="s">
        <v>56</v>
      </c>
      <c r="C20" s="44" t="s">
        <v>75</v>
      </c>
      <c r="D20" s="44" t="s">
        <v>52</v>
      </c>
      <c r="E20" s="58">
        <v>44461</v>
      </c>
      <c r="F20" s="77"/>
      <c r="G20" s="77"/>
      <c r="H20" s="46">
        <v>928.18385999999998</v>
      </c>
      <c r="I20" s="46">
        <v>1183.4347050000001</v>
      </c>
      <c r="J20" s="46">
        <v>1455.9750000000001</v>
      </c>
      <c r="K20" s="30" t="s">
        <v>78</v>
      </c>
      <c r="L20" s="86" t="s">
        <v>123</v>
      </c>
      <c r="M20" s="30" t="s">
        <v>97</v>
      </c>
    </row>
    <row r="21" spans="1:13" s="54" customFormat="1" x14ac:dyDescent="0.25">
      <c r="A21" s="110" t="s">
        <v>158</v>
      </c>
      <c r="B21" s="44" t="s">
        <v>56</v>
      </c>
      <c r="C21" s="44" t="s">
        <v>75</v>
      </c>
      <c r="D21" s="44" t="s">
        <v>52</v>
      </c>
      <c r="E21" s="58">
        <v>44461</v>
      </c>
      <c r="F21" s="77"/>
      <c r="G21" s="77"/>
      <c r="H21" s="46">
        <v>3343.7537079999997</v>
      </c>
      <c r="I21" s="46">
        <v>4263.2869989999999</v>
      </c>
      <c r="J21" s="46">
        <v>5245.1050000000005</v>
      </c>
      <c r="K21" s="30" t="s">
        <v>78</v>
      </c>
      <c r="L21" s="86" t="s">
        <v>123</v>
      </c>
      <c r="M21" s="30" t="s">
        <v>97</v>
      </c>
    </row>
    <row r="22" spans="1:13" s="54" customFormat="1" x14ac:dyDescent="0.25">
      <c r="A22" s="44" t="s">
        <v>81</v>
      </c>
      <c r="B22" s="44" t="s">
        <v>82</v>
      </c>
      <c r="C22" s="44" t="s">
        <v>57</v>
      </c>
      <c r="D22" s="44" t="s">
        <v>52</v>
      </c>
      <c r="E22" s="58">
        <v>44463</v>
      </c>
      <c r="F22" s="77"/>
      <c r="G22" s="77"/>
      <c r="H22" s="46">
        <v>2640</v>
      </c>
      <c r="I22" s="46">
        <v>3366</v>
      </c>
      <c r="J22" s="46">
        <v>12670</v>
      </c>
      <c r="K22" s="30" t="s">
        <v>80</v>
      </c>
      <c r="L22" s="86" t="s">
        <v>123</v>
      </c>
      <c r="M22" s="30" t="s">
        <v>97</v>
      </c>
    </row>
    <row r="23" spans="1:13" s="54" customFormat="1" x14ac:dyDescent="0.25">
      <c r="A23" s="44" t="s">
        <v>83</v>
      </c>
      <c r="B23" s="44" t="s">
        <v>56</v>
      </c>
      <c r="C23" s="44" t="s">
        <v>70</v>
      </c>
      <c r="D23" s="44" t="s">
        <v>52</v>
      </c>
      <c r="E23" s="58">
        <v>44468</v>
      </c>
      <c r="F23" s="77"/>
      <c r="G23" s="77"/>
      <c r="H23" s="46">
        <v>10469.030000000001</v>
      </c>
      <c r="I23" s="46">
        <v>13348.01</v>
      </c>
      <c r="J23" s="46">
        <v>17710</v>
      </c>
      <c r="K23" s="30" t="s">
        <v>53</v>
      </c>
      <c r="L23" s="86" t="s">
        <v>115</v>
      </c>
      <c r="M23" s="30" t="s">
        <v>97</v>
      </c>
    </row>
    <row r="24" spans="1:13" s="54" customFormat="1" x14ac:dyDescent="0.25">
      <c r="A24" s="72" t="s">
        <v>88</v>
      </c>
      <c r="B24" s="72" t="s">
        <v>89</v>
      </c>
      <c r="C24" s="72" t="s">
        <v>90</v>
      </c>
      <c r="D24" s="72" t="s">
        <v>4</v>
      </c>
      <c r="E24" s="58"/>
      <c r="F24" s="77">
        <v>44440</v>
      </c>
      <c r="G24" s="77">
        <v>44469</v>
      </c>
      <c r="H24" s="46">
        <v>23293.4</v>
      </c>
      <c r="I24" s="46">
        <v>29699.09</v>
      </c>
      <c r="J24" s="46">
        <v>42160</v>
      </c>
      <c r="K24" s="72" t="s">
        <v>88</v>
      </c>
      <c r="L24" s="85" t="s">
        <v>115</v>
      </c>
      <c r="M24" s="70"/>
    </row>
    <row r="25" spans="1:13" s="54" customFormat="1" x14ac:dyDescent="0.25">
      <c r="A25" s="72" t="s">
        <v>91</v>
      </c>
      <c r="B25" s="72" t="s">
        <v>89</v>
      </c>
      <c r="C25" s="72" t="s">
        <v>92</v>
      </c>
      <c r="D25" s="72" t="s">
        <v>4</v>
      </c>
      <c r="E25" s="58"/>
      <c r="F25" s="77">
        <v>44454</v>
      </c>
      <c r="G25" s="77">
        <v>44469</v>
      </c>
      <c r="H25" s="46">
        <v>32695.29</v>
      </c>
      <c r="I25" s="46">
        <v>32695.29</v>
      </c>
      <c r="J25" s="46">
        <v>48900.4</v>
      </c>
      <c r="K25" s="14" t="s">
        <v>128</v>
      </c>
      <c r="L25" s="85" t="s">
        <v>115</v>
      </c>
      <c r="M25" s="70"/>
    </row>
    <row r="26" spans="1:13" s="54" customFormat="1" x14ac:dyDescent="0.25">
      <c r="A26" s="72" t="s">
        <v>91</v>
      </c>
      <c r="B26" s="72" t="s">
        <v>89</v>
      </c>
      <c r="C26" s="72" t="s">
        <v>93</v>
      </c>
      <c r="D26" s="72" t="s">
        <v>4</v>
      </c>
      <c r="E26" s="58"/>
      <c r="F26" s="77">
        <v>44466</v>
      </c>
      <c r="G26" s="77">
        <v>44469</v>
      </c>
      <c r="H26" s="46">
        <v>0</v>
      </c>
      <c r="I26" s="46">
        <v>0</v>
      </c>
      <c r="J26" s="46">
        <v>7536</v>
      </c>
      <c r="K26" s="14" t="s">
        <v>128</v>
      </c>
      <c r="L26" s="85" t="s">
        <v>115</v>
      </c>
      <c r="M26" s="88" t="s">
        <v>124</v>
      </c>
    </row>
    <row r="27" spans="1:13" s="54" customFormat="1" x14ac:dyDescent="0.25">
      <c r="A27" s="72" t="s">
        <v>98</v>
      </c>
      <c r="B27" s="83" t="s">
        <v>122</v>
      </c>
      <c r="C27" s="72" t="s">
        <v>117</v>
      </c>
      <c r="D27" s="72" t="s">
        <v>6</v>
      </c>
      <c r="E27" s="58"/>
      <c r="F27" s="77">
        <v>44445</v>
      </c>
      <c r="G27" s="77">
        <v>44469</v>
      </c>
      <c r="H27" s="46">
        <v>3060</v>
      </c>
      <c r="I27" s="46">
        <f>3251.25*1.2</f>
        <v>3901.5</v>
      </c>
      <c r="J27" s="46">
        <v>3600</v>
      </c>
      <c r="K27" s="30" t="s">
        <v>119</v>
      </c>
      <c r="L27" s="87"/>
      <c r="M27" s="44"/>
    </row>
    <row r="28" spans="1:13" s="54" customFormat="1" x14ac:dyDescent="0.25">
      <c r="A28" s="72" t="s">
        <v>99</v>
      </c>
      <c r="B28" s="83" t="s">
        <v>122</v>
      </c>
      <c r="C28" s="72" t="s">
        <v>117</v>
      </c>
      <c r="D28" s="72" t="s">
        <v>6</v>
      </c>
      <c r="E28" s="58"/>
      <c r="F28" s="77">
        <v>44445</v>
      </c>
      <c r="G28" s="77">
        <v>44469</v>
      </c>
      <c r="H28" s="46">
        <v>17510</v>
      </c>
      <c r="I28" s="46">
        <f>18604.38*1.2</f>
        <v>22325.256000000001</v>
      </c>
      <c r="J28" s="46">
        <v>20600</v>
      </c>
      <c r="K28" s="30" t="s">
        <v>119</v>
      </c>
      <c r="L28" s="87"/>
      <c r="M28" s="44"/>
    </row>
    <row r="29" spans="1:13" s="54" customFormat="1" x14ac:dyDescent="0.25">
      <c r="A29" s="72" t="s">
        <v>100</v>
      </c>
      <c r="B29" s="83" t="s">
        <v>122</v>
      </c>
      <c r="C29" s="72" t="s">
        <v>117</v>
      </c>
      <c r="D29" s="72" t="s">
        <v>6</v>
      </c>
      <c r="E29" s="58"/>
      <c r="F29" s="77">
        <v>44445</v>
      </c>
      <c r="G29" s="77">
        <v>44469</v>
      </c>
      <c r="H29" s="46">
        <v>5360.1</v>
      </c>
      <c r="I29" s="46">
        <v>6834.1700000000019</v>
      </c>
      <c r="J29" s="46">
        <v>6306</v>
      </c>
      <c r="K29" s="30" t="s">
        <v>119</v>
      </c>
      <c r="L29" s="87"/>
      <c r="M29" s="44"/>
    </row>
    <row r="30" spans="1:13" s="54" customFormat="1" x14ac:dyDescent="0.25">
      <c r="A30" s="72" t="s">
        <v>101</v>
      </c>
      <c r="B30" s="83" t="s">
        <v>122</v>
      </c>
      <c r="C30" s="72" t="s">
        <v>117</v>
      </c>
      <c r="D30" s="72" t="s">
        <v>6</v>
      </c>
      <c r="E30" s="58"/>
      <c r="F30" s="77">
        <v>44445</v>
      </c>
      <c r="G30" s="77">
        <v>44469</v>
      </c>
      <c r="H30" s="46">
        <v>3434</v>
      </c>
      <c r="I30" s="46">
        <v>4378.4000000000005</v>
      </c>
      <c r="J30" s="46">
        <v>6868</v>
      </c>
      <c r="K30" s="30" t="s">
        <v>120</v>
      </c>
      <c r="L30" s="87"/>
      <c r="M30" s="44"/>
    </row>
    <row r="31" spans="1:13" s="54" customFormat="1" x14ac:dyDescent="0.25">
      <c r="A31" s="72" t="s">
        <v>102</v>
      </c>
      <c r="B31" s="83" t="s">
        <v>122</v>
      </c>
      <c r="C31" s="72" t="s">
        <v>117</v>
      </c>
      <c r="D31" s="72" t="s">
        <v>6</v>
      </c>
      <c r="E31" s="58"/>
      <c r="F31" s="77">
        <v>44445</v>
      </c>
      <c r="G31" s="77">
        <v>44469</v>
      </c>
      <c r="H31" s="46">
        <v>3542</v>
      </c>
      <c r="I31" s="46">
        <v>4516.1600000000008</v>
      </c>
      <c r="J31" s="46">
        <v>8855</v>
      </c>
      <c r="K31" s="30" t="s">
        <v>118</v>
      </c>
      <c r="L31" s="87"/>
      <c r="M31" s="44"/>
    </row>
    <row r="32" spans="1:13" s="54" customFormat="1" x14ac:dyDescent="0.25">
      <c r="A32" s="72" t="s">
        <v>103</v>
      </c>
      <c r="B32" s="83" t="s">
        <v>122</v>
      </c>
      <c r="C32" s="72" t="s">
        <v>117</v>
      </c>
      <c r="D32" s="72" t="s">
        <v>6</v>
      </c>
      <c r="E32" s="58"/>
      <c r="F32" s="77">
        <v>44445</v>
      </c>
      <c r="G32" s="77">
        <v>44469</v>
      </c>
      <c r="H32" s="46">
        <v>1626</v>
      </c>
      <c r="I32" s="46">
        <v>2073.2000000000003</v>
      </c>
      <c r="J32" s="46">
        <v>4065</v>
      </c>
      <c r="K32" s="30" t="s">
        <v>118</v>
      </c>
      <c r="L32" s="87"/>
      <c r="M32" s="44"/>
    </row>
    <row r="33" spans="1:13" s="54" customFormat="1" x14ac:dyDescent="0.25">
      <c r="A33" s="72" t="s">
        <v>104</v>
      </c>
      <c r="B33" s="83" t="s">
        <v>122</v>
      </c>
      <c r="C33" s="72" t="s">
        <v>117</v>
      </c>
      <c r="D33" s="72" t="s">
        <v>6</v>
      </c>
      <c r="E33" s="58"/>
      <c r="F33" s="77">
        <v>44445</v>
      </c>
      <c r="G33" s="77">
        <v>44469</v>
      </c>
      <c r="H33" s="46">
        <v>598</v>
      </c>
      <c r="I33" s="46">
        <v>762.4799999999999</v>
      </c>
      <c r="J33" s="46">
        <v>1495</v>
      </c>
      <c r="K33" s="30" t="s">
        <v>118</v>
      </c>
      <c r="L33" s="87"/>
      <c r="M33" s="44"/>
    </row>
    <row r="34" spans="1:13" s="54" customFormat="1" x14ac:dyDescent="0.25">
      <c r="A34" s="72" t="s">
        <v>105</v>
      </c>
      <c r="B34" s="83" t="s">
        <v>122</v>
      </c>
      <c r="C34" s="72" t="s">
        <v>117</v>
      </c>
      <c r="D34" s="72" t="s">
        <v>6</v>
      </c>
      <c r="E34" s="58"/>
      <c r="F34" s="77">
        <v>44445</v>
      </c>
      <c r="G34" s="77">
        <v>44469</v>
      </c>
      <c r="H34" s="46">
        <v>1650</v>
      </c>
      <c r="I34" s="46">
        <v>2103.8400000000006</v>
      </c>
      <c r="J34" s="46">
        <v>4125</v>
      </c>
      <c r="K34" s="30" t="s">
        <v>118</v>
      </c>
      <c r="L34" s="87"/>
      <c r="M34" s="44"/>
    </row>
    <row r="35" spans="1:13" s="54" customFormat="1" x14ac:dyDescent="0.25">
      <c r="A35" s="72" t="s">
        <v>106</v>
      </c>
      <c r="B35" s="83" t="s">
        <v>122</v>
      </c>
      <c r="C35" s="72" t="s">
        <v>117</v>
      </c>
      <c r="D35" s="72" t="s">
        <v>6</v>
      </c>
      <c r="E35" s="58"/>
      <c r="F35" s="77">
        <v>44445</v>
      </c>
      <c r="G35" s="77">
        <v>44469</v>
      </c>
      <c r="H35" s="46">
        <v>2740</v>
      </c>
      <c r="I35" s="46">
        <v>3493.6</v>
      </c>
      <c r="J35" s="46">
        <v>6850</v>
      </c>
      <c r="K35" s="30" t="s">
        <v>118</v>
      </c>
      <c r="L35" s="87"/>
      <c r="M35" s="44"/>
    </row>
    <row r="36" spans="1:13" s="54" customFormat="1" x14ac:dyDescent="0.25">
      <c r="A36" s="72" t="s">
        <v>107</v>
      </c>
      <c r="B36" s="83" t="s">
        <v>122</v>
      </c>
      <c r="C36" s="72" t="s">
        <v>117</v>
      </c>
      <c r="D36" s="72" t="s">
        <v>6</v>
      </c>
      <c r="E36" s="58"/>
      <c r="F36" s="77">
        <v>44445</v>
      </c>
      <c r="G36" s="77">
        <v>44469</v>
      </c>
      <c r="H36" s="46">
        <v>698</v>
      </c>
      <c r="I36" s="46">
        <v>889.96</v>
      </c>
      <c r="J36" s="46">
        <v>1745</v>
      </c>
      <c r="K36" s="30" t="s">
        <v>118</v>
      </c>
      <c r="L36" s="87"/>
      <c r="M36" s="44"/>
    </row>
    <row r="37" spans="1:13" s="54" customFormat="1" x14ac:dyDescent="0.25">
      <c r="A37" s="72" t="s">
        <v>108</v>
      </c>
      <c r="B37" s="83" t="s">
        <v>122</v>
      </c>
      <c r="C37" s="72" t="s">
        <v>117</v>
      </c>
      <c r="D37" s="72" t="s">
        <v>6</v>
      </c>
      <c r="E37" s="58"/>
      <c r="F37" s="77">
        <v>44445</v>
      </c>
      <c r="G37" s="77">
        <v>44469</v>
      </c>
      <c r="H37" s="46">
        <v>4294</v>
      </c>
      <c r="I37" s="46">
        <v>5475.3000000000056</v>
      </c>
      <c r="J37" s="46">
        <v>10735</v>
      </c>
      <c r="K37" s="30" t="s">
        <v>118</v>
      </c>
      <c r="L37" s="87"/>
      <c r="M37" s="44"/>
    </row>
    <row r="38" spans="1:13" s="54" customFormat="1" x14ac:dyDescent="0.25">
      <c r="A38" s="72" t="s">
        <v>109</v>
      </c>
      <c r="B38" s="83" t="s">
        <v>122</v>
      </c>
      <c r="C38" s="72" t="s">
        <v>117</v>
      </c>
      <c r="D38" s="72" t="s">
        <v>6</v>
      </c>
      <c r="E38" s="58"/>
      <c r="F38" s="77">
        <v>44445</v>
      </c>
      <c r="G38" s="77">
        <v>44469</v>
      </c>
      <c r="H38" s="46">
        <v>640</v>
      </c>
      <c r="I38" s="46">
        <v>816.07999999999993</v>
      </c>
      <c r="J38" s="46">
        <v>1600</v>
      </c>
      <c r="K38" s="30" t="s">
        <v>118</v>
      </c>
      <c r="L38" s="87"/>
      <c r="M38" s="44"/>
    </row>
    <row r="39" spans="1:13" s="54" customFormat="1" x14ac:dyDescent="0.25">
      <c r="A39" s="72" t="s">
        <v>110</v>
      </c>
      <c r="B39" s="83" t="s">
        <v>122</v>
      </c>
      <c r="C39" s="72" t="s">
        <v>117</v>
      </c>
      <c r="D39" s="72" t="s">
        <v>6</v>
      </c>
      <c r="E39" s="58"/>
      <c r="F39" s="77">
        <v>44445</v>
      </c>
      <c r="G39" s="77">
        <v>44469</v>
      </c>
      <c r="H39" s="46">
        <v>226</v>
      </c>
      <c r="I39" s="46">
        <v>288.15999999999997</v>
      </c>
      <c r="J39" s="46">
        <v>565</v>
      </c>
      <c r="K39" s="30" t="s">
        <v>118</v>
      </c>
      <c r="L39" s="87"/>
      <c r="M39" s="44"/>
    </row>
    <row r="40" spans="1:13" s="54" customFormat="1" x14ac:dyDescent="0.25">
      <c r="A40" s="79" t="s">
        <v>112</v>
      </c>
      <c r="B40" s="83" t="s">
        <v>122</v>
      </c>
      <c r="C40" s="72" t="s">
        <v>117</v>
      </c>
      <c r="D40" s="72" t="s">
        <v>6</v>
      </c>
      <c r="E40" s="58"/>
      <c r="F40" s="77">
        <v>44445</v>
      </c>
      <c r="G40" s="77">
        <v>44469</v>
      </c>
      <c r="H40" s="46">
        <v>62</v>
      </c>
      <c r="I40" s="46">
        <v>79.059999999999988</v>
      </c>
      <c r="J40" s="46">
        <v>155</v>
      </c>
      <c r="K40" s="30" t="s">
        <v>118</v>
      </c>
      <c r="L40" s="87"/>
      <c r="M40" s="44"/>
    </row>
    <row r="41" spans="1:13" s="54" customFormat="1" x14ac:dyDescent="0.25">
      <c r="A41" s="79" t="s">
        <v>111</v>
      </c>
      <c r="B41" s="83" t="s">
        <v>122</v>
      </c>
      <c r="C41" s="72" t="s">
        <v>117</v>
      </c>
      <c r="D41" s="72" t="s">
        <v>6</v>
      </c>
      <c r="E41" s="58"/>
      <c r="F41" s="77">
        <v>44445</v>
      </c>
      <c r="G41" s="77">
        <v>44469</v>
      </c>
      <c r="H41" s="46">
        <v>2692.44</v>
      </c>
      <c r="I41" s="46">
        <v>3432.8699999999994</v>
      </c>
      <c r="J41" s="46">
        <v>4873.2000000000007</v>
      </c>
      <c r="K41" s="30" t="s">
        <v>121</v>
      </c>
      <c r="L41" s="87"/>
      <c r="M41" s="44"/>
    </row>
    <row r="42" spans="1:13" s="54" customFormat="1" ht="14.25" x14ac:dyDescent="0.2">
      <c r="A42" s="44"/>
      <c r="B42" s="44"/>
      <c r="C42" s="48"/>
      <c r="D42" s="82"/>
      <c r="E42" s="58"/>
      <c r="F42" s="74"/>
      <c r="G42" s="74"/>
      <c r="H42" s="46"/>
      <c r="I42" s="46"/>
      <c r="J42" s="46"/>
      <c r="K42" s="44"/>
      <c r="L42" s="87"/>
      <c r="M42" s="44"/>
    </row>
    <row r="43" spans="1:13" s="54" customFormat="1" ht="14.25" x14ac:dyDescent="0.2">
      <c r="A43" s="44"/>
      <c r="B43" s="44"/>
      <c r="C43" s="48"/>
      <c r="D43" s="82"/>
      <c r="E43" s="58"/>
      <c r="F43" s="74"/>
      <c r="G43" s="74"/>
      <c r="H43" s="46"/>
      <c r="I43" s="46"/>
      <c r="J43" s="46"/>
      <c r="K43" s="44"/>
      <c r="L43" s="87"/>
      <c r="M43" s="44"/>
    </row>
    <row r="44" spans="1:13" s="54" customFormat="1" ht="14.25" x14ac:dyDescent="0.2">
      <c r="A44" s="44"/>
      <c r="B44" s="44"/>
      <c r="C44" s="51"/>
      <c r="D44" s="82"/>
      <c r="E44" s="58"/>
      <c r="F44" s="74"/>
      <c r="G44" s="74"/>
      <c r="H44" s="46"/>
      <c r="I44" s="46"/>
      <c r="J44" s="46"/>
      <c r="K44" s="44"/>
      <c r="L44" s="87"/>
      <c r="M44" s="44"/>
    </row>
    <row r="45" spans="1:13" s="54" customFormat="1" ht="14.25" x14ac:dyDescent="0.2">
      <c r="A45" s="44"/>
      <c r="B45" s="44"/>
      <c r="C45" s="51"/>
      <c r="D45" s="49"/>
      <c r="E45" s="58"/>
      <c r="F45" s="74"/>
      <c r="G45" s="74"/>
      <c r="H45" s="46"/>
      <c r="I45" s="46"/>
      <c r="J45" s="46"/>
      <c r="K45" s="44"/>
      <c r="L45" s="87"/>
      <c r="M45" s="44"/>
    </row>
    <row r="46" spans="1:13" s="54" customFormat="1" ht="14.25" x14ac:dyDescent="0.2">
      <c r="A46" s="44"/>
      <c r="B46" s="44"/>
      <c r="C46" s="51"/>
      <c r="D46" s="49"/>
      <c r="E46" s="58"/>
      <c r="F46" s="74"/>
      <c r="G46" s="74"/>
      <c r="H46" s="46"/>
      <c r="I46" s="46"/>
      <c r="J46" s="46"/>
      <c r="K46" s="44"/>
      <c r="L46" s="87"/>
      <c r="M46" s="44"/>
    </row>
    <row r="47" spans="1:13" s="54" customFormat="1" ht="14.25" x14ac:dyDescent="0.2">
      <c r="A47" s="44"/>
      <c r="B47" s="44"/>
      <c r="C47" s="51"/>
      <c r="D47" s="49"/>
      <c r="E47" s="58"/>
      <c r="F47" s="74"/>
      <c r="G47" s="74"/>
      <c r="H47" s="46"/>
      <c r="I47" s="46"/>
      <c r="J47" s="46"/>
      <c r="K47" s="44"/>
      <c r="L47" s="87"/>
      <c r="M47" s="44"/>
    </row>
    <row r="48" spans="1:13" s="54" customFormat="1" ht="14.25" x14ac:dyDescent="0.2">
      <c r="A48" s="44"/>
      <c r="B48" s="44"/>
      <c r="C48" s="51"/>
      <c r="D48" s="49"/>
      <c r="E48" s="58"/>
      <c r="F48" s="74"/>
      <c r="G48" s="74"/>
      <c r="H48" s="46"/>
      <c r="I48" s="46"/>
      <c r="J48" s="46"/>
      <c r="K48" s="44"/>
      <c r="L48" s="87"/>
      <c r="M48" s="44"/>
    </row>
    <row r="49" spans="1:13" s="54" customFormat="1" ht="14.25" x14ac:dyDescent="0.2">
      <c r="A49" s="44"/>
      <c r="B49" s="44"/>
      <c r="C49" s="51"/>
      <c r="D49" s="49"/>
      <c r="E49" s="58"/>
      <c r="F49" s="74"/>
      <c r="G49" s="74"/>
      <c r="H49" s="46"/>
      <c r="I49" s="46"/>
      <c r="J49" s="46"/>
      <c r="K49" s="44"/>
      <c r="L49" s="87"/>
      <c r="M49" s="44"/>
    </row>
    <row r="50" spans="1:13" s="54" customFormat="1" ht="14.25" x14ac:dyDescent="0.2">
      <c r="A50" s="44"/>
      <c r="B50" s="44"/>
      <c r="C50" s="52"/>
      <c r="D50" s="49"/>
      <c r="E50" s="58"/>
      <c r="F50" s="50"/>
      <c r="G50" s="50"/>
      <c r="H50" s="46"/>
      <c r="I50" s="46"/>
      <c r="J50" s="46"/>
      <c r="K50" s="44"/>
      <c r="L50" s="87"/>
      <c r="M50" s="44"/>
    </row>
    <row r="51" spans="1:13" s="54" customFormat="1" x14ac:dyDescent="0.25">
      <c r="A51" s="123" t="s">
        <v>94</v>
      </c>
      <c r="B51" s="124"/>
      <c r="C51" s="124"/>
      <c r="D51" s="124"/>
      <c r="E51" s="124"/>
      <c r="F51" s="124"/>
      <c r="G51" s="125"/>
      <c r="H51" s="59">
        <f>SUM(H3:H50)</f>
        <v>188278.74000000002</v>
      </c>
      <c r="I51" s="53">
        <f>SUM(I3:I50)</f>
        <v>231065.26600000003</v>
      </c>
      <c r="J51" s="53">
        <f>SUM(J3:J50)</f>
        <v>331889.60000000003</v>
      </c>
      <c r="K51" s="53"/>
      <c r="L51" s="78"/>
      <c r="M51" s="53"/>
    </row>
    <row r="52" spans="1:13" s="54" customFormat="1" ht="14.25" x14ac:dyDescent="0.2">
      <c r="C52" s="55"/>
      <c r="E52" s="55"/>
      <c r="F52" s="55"/>
      <c r="G52" s="55"/>
      <c r="H52" s="55"/>
      <c r="I52" s="55"/>
      <c r="J52" s="55"/>
      <c r="L52" s="75"/>
    </row>
    <row r="53" spans="1:13" s="54" customFormat="1" ht="14.25" x14ac:dyDescent="0.2">
      <c r="C53" s="55"/>
      <c r="E53" s="55"/>
      <c r="F53" s="55"/>
      <c r="G53" s="55"/>
      <c r="H53" s="55"/>
      <c r="I53" s="55"/>
      <c r="J53" s="55"/>
      <c r="L53" s="75"/>
    </row>
    <row r="54" spans="1:13" s="54" customFormat="1" x14ac:dyDescent="0.25">
      <c r="A54" s="56" t="s">
        <v>9</v>
      </c>
      <c r="C54" s="55"/>
      <c r="E54" s="55"/>
      <c r="F54" s="55"/>
      <c r="G54" s="55"/>
      <c r="H54" s="55"/>
      <c r="I54" s="55"/>
      <c r="J54" s="55"/>
      <c r="L54" s="75"/>
    </row>
    <row r="55" spans="1:13" s="54" customFormat="1" x14ac:dyDescent="0.25">
      <c r="A55" s="56" t="s">
        <v>10</v>
      </c>
      <c r="C55" s="55"/>
      <c r="E55" s="55"/>
      <c r="F55" s="55"/>
      <c r="G55" s="55"/>
      <c r="H55" s="55"/>
      <c r="I55" s="55"/>
      <c r="J55" s="55"/>
      <c r="L55" s="75"/>
    </row>
    <row r="56" spans="1:13" s="54" customFormat="1" ht="14.25" x14ac:dyDescent="0.2">
      <c r="C56" s="55"/>
      <c r="E56" s="55"/>
      <c r="F56" s="55"/>
      <c r="G56" s="55"/>
      <c r="H56" s="55"/>
      <c r="I56" s="55"/>
      <c r="J56" s="55"/>
      <c r="L56" s="75"/>
    </row>
    <row r="57" spans="1:13" s="54" customFormat="1" ht="14.25" x14ac:dyDescent="0.2">
      <c r="C57" s="55"/>
      <c r="E57" s="55"/>
      <c r="F57" s="55"/>
      <c r="G57" s="55"/>
      <c r="H57" s="55"/>
      <c r="I57" s="55"/>
      <c r="J57" s="55"/>
      <c r="L57" s="75"/>
    </row>
  </sheetData>
  <mergeCells count="3">
    <mergeCell ref="A51:G51"/>
    <mergeCell ref="A1:E1"/>
    <mergeCell ref="F1:J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workbookViewId="0">
      <selection activeCell="D14" sqref="D14"/>
    </sheetView>
  </sheetViews>
  <sheetFormatPr baseColWidth="10" defaultRowHeight="15" x14ac:dyDescent="0.25"/>
  <cols>
    <col min="1" max="1" width="60" bestFit="1" customWidth="1"/>
    <col min="2" max="2" width="32.7109375" bestFit="1" customWidth="1"/>
    <col min="3" max="3" width="28" bestFit="1" customWidth="1"/>
    <col min="4" max="4" width="5.85546875" bestFit="1" customWidth="1"/>
    <col min="5" max="5" width="13.85546875" bestFit="1" customWidth="1"/>
    <col min="6" max="6" width="15.7109375" bestFit="1" customWidth="1"/>
    <col min="7" max="7" width="14.85546875" bestFit="1" customWidth="1"/>
    <col min="8" max="8" width="12.5703125" bestFit="1" customWidth="1"/>
    <col min="9" max="9" width="28.7109375" bestFit="1" customWidth="1"/>
    <col min="10" max="10" width="30" bestFit="1" customWidth="1"/>
    <col min="11" max="11" width="53" bestFit="1" customWidth="1"/>
  </cols>
  <sheetData>
    <row r="1" spans="1:11" s="54" customFormat="1" x14ac:dyDescent="0.25">
      <c r="A1" s="57" t="s">
        <v>22</v>
      </c>
      <c r="B1" s="57" t="s">
        <v>21</v>
      </c>
      <c r="C1" s="57" t="s">
        <v>20</v>
      </c>
      <c r="D1" s="57" t="s">
        <v>19</v>
      </c>
      <c r="E1" s="57" t="s">
        <v>18</v>
      </c>
      <c r="F1" s="57" t="s">
        <v>17</v>
      </c>
      <c r="G1" s="57" t="s">
        <v>16</v>
      </c>
      <c r="H1" s="57" t="s">
        <v>15</v>
      </c>
      <c r="I1" s="57" t="s">
        <v>14</v>
      </c>
      <c r="J1" s="57" t="s">
        <v>13</v>
      </c>
      <c r="K1" s="57" t="s">
        <v>28</v>
      </c>
    </row>
    <row r="2" spans="1:11" s="54" customFormat="1" x14ac:dyDescent="0.25">
      <c r="A2" s="44" t="s">
        <v>88</v>
      </c>
      <c r="B2" s="44" t="s">
        <v>89</v>
      </c>
      <c r="C2" s="30" t="s">
        <v>90</v>
      </c>
      <c r="D2" s="44" t="s">
        <v>4</v>
      </c>
      <c r="E2" s="45"/>
      <c r="F2" s="28">
        <v>44440</v>
      </c>
      <c r="G2" s="28">
        <v>44469</v>
      </c>
      <c r="H2" s="46">
        <v>23293.4</v>
      </c>
      <c r="I2" s="46">
        <v>29699.09</v>
      </c>
      <c r="J2" s="46">
        <v>42160</v>
      </c>
      <c r="K2" s="30" t="s">
        <v>88</v>
      </c>
    </row>
    <row r="3" spans="1:11" s="54" customFormat="1" x14ac:dyDescent="0.25">
      <c r="A3" s="44" t="s">
        <v>91</v>
      </c>
      <c r="B3" s="44" t="s">
        <v>89</v>
      </c>
      <c r="C3" s="30" t="s">
        <v>92</v>
      </c>
      <c r="D3" s="44" t="s">
        <v>4</v>
      </c>
      <c r="E3" s="45"/>
      <c r="F3" s="28">
        <v>44454</v>
      </c>
      <c r="G3" s="28">
        <v>44470</v>
      </c>
      <c r="H3" s="46">
        <v>33093.449999999997</v>
      </c>
      <c r="I3" s="46">
        <v>42194.15</v>
      </c>
      <c r="J3" s="46">
        <v>53407.6</v>
      </c>
      <c r="K3" s="30" t="s">
        <v>91</v>
      </c>
    </row>
    <row r="4" spans="1:11" s="54" customFormat="1" x14ac:dyDescent="0.25">
      <c r="A4" s="44" t="s">
        <v>91</v>
      </c>
      <c r="B4" s="44" t="s">
        <v>89</v>
      </c>
      <c r="C4" s="30" t="s">
        <v>93</v>
      </c>
      <c r="D4" s="44" t="s">
        <v>4</v>
      </c>
      <c r="E4" s="45"/>
      <c r="F4" s="28">
        <v>44466</v>
      </c>
      <c r="G4" s="28">
        <v>44472</v>
      </c>
      <c r="H4" s="46">
        <v>0</v>
      </c>
      <c r="I4" s="46">
        <v>0</v>
      </c>
      <c r="J4" s="46">
        <v>0</v>
      </c>
      <c r="K4" s="30" t="s">
        <v>91</v>
      </c>
    </row>
    <row r="5" spans="1:11" s="54" customFormat="1" x14ac:dyDescent="0.25">
      <c r="A5" s="44"/>
      <c r="B5" s="44"/>
      <c r="C5" s="44"/>
      <c r="D5" s="44"/>
      <c r="E5" s="45"/>
      <c r="F5" s="47"/>
      <c r="G5" s="47"/>
      <c r="H5" s="46"/>
      <c r="I5" s="46"/>
      <c r="J5" s="46"/>
      <c r="K5" s="44"/>
    </row>
    <row r="6" spans="1:11" s="54" customFormat="1" x14ac:dyDescent="0.25">
      <c r="A6" s="44"/>
      <c r="B6" s="44"/>
      <c r="C6" s="44"/>
      <c r="D6" s="44"/>
      <c r="E6" s="45"/>
      <c r="F6" s="47"/>
      <c r="G6" s="47"/>
      <c r="H6" s="46"/>
      <c r="I6" s="46"/>
      <c r="J6" s="46"/>
      <c r="K6" s="44"/>
    </row>
    <row r="7" spans="1:11" s="54" customFormat="1" x14ac:dyDescent="0.25">
      <c r="A7" s="44"/>
      <c r="B7" s="44"/>
      <c r="C7" s="44"/>
      <c r="D7" s="44"/>
      <c r="E7" s="45"/>
      <c r="F7" s="47"/>
      <c r="G7" s="47"/>
      <c r="H7" s="46"/>
      <c r="I7" s="46"/>
      <c r="J7" s="46"/>
      <c r="K7" s="44"/>
    </row>
    <row r="8" spans="1:11" s="54" customFormat="1" x14ac:dyDescent="0.25">
      <c r="A8" s="44"/>
      <c r="B8" s="44"/>
      <c r="C8" s="44"/>
      <c r="D8" s="44"/>
      <c r="E8" s="45"/>
      <c r="F8" s="47"/>
      <c r="G8" s="47"/>
      <c r="H8" s="46"/>
      <c r="I8" s="46"/>
      <c r="J8" s="46"/>
      <c r="K8" s="44"/>
    </row>
    <row r="9" spans="1:11" s="54" customFormat="1" ht="14.25" x14ac:dyDescent="0.2">
      <c r="A9" s="44"/>
      <c r="B9" s="44"/>
      <c r="C9" s="48"/>
      <c r="D9" s="49"/>
      <c r="E9" s="45"/>
      <c r="F9" s="50"/>
      <c r="G9" s="50"/>
      <c r="H9" s="46"/>
      <c r="I9" s="46"/>
      <c r="J9" s="46"/>
      <c r="K9" s="44"/>
    </row>
    <row r="10" spans="1:11" s="54" customFormat="1" ht="14.25" x14ac:dyDescent="0.2">
      <c r="A10" s="44"/>
      <c r="B10" s="44"/>
      <c r="C10" s="51"/>
      <c r="D10" s="49"/>
      <c r="E10" s="45"/>
      <c r="F10" s="50"/>
      <c r="G10" s="50"/>
      <c r="H10" s="46"/>
      <c r="I10" s="46"/>
      <c r="J10" s="46"/>
      <c r="K10" s="44"/>
    </row>
    <row r="11" spans="1:11" s="54" customFormat="1" ht="14.25" x14ac:dyDescent="0.2">
      <c r="A11" s="44"/>
      <c r="B11" s="44"/>
      <c r="C11" s="51"/>
      <c r="D11" s="49"/>
      <c r="E11" s="45"/>
      <c r="F11" s="50"/>
      <c r="G11" s="50"/>
      <c r="H11" s="46"/>
      <c r="I11" s="46"/>
      <c r="J11" s="46"/>
      <c r="K11" s="44"/>
    </row>
    <row r="12" spans="1:11" s="54" customFormat="1" ht="14.25" x14ac:dyDescent="0.2">
      <c r="A12" s="44"/>
      <c r="B12" s="44"/>
      <c r="C12" s="51"/>
      <c r="D12" s="49"/>
      <c r="E12" s="45"/>
      <c r="F12" s="50"/>
      <c r="G12" s="50"/>
      <c r="H12" s="46"/>
      <c r="I12" s="46"/>
      <c r="J12" s="46"/>
      <c r="K12" s="44"/>
    </row>
    <row r="13" spans="1:11" s="54" customFormat="1" ht="14.25" x14ac:dyDescent="0.2">
      <c r="A13" s="44"/>
      <c r="B13" s="44"/>
      <c r="C13" s="51"/>
      <c r="D13" s="49"/>
      <c r="E13" s="45"/>
      <c r="F13" s="50"/>
      <c r="G13" s="50"/>
      <c r="H13" s="46"/>
      <c r="I13" s="46"/>
      <c r="J13" s="46"/>
      <c r="K13" s="44"/>
    </row>
    <row r="14" spans="1:11" s="54" customFormat="1" ht="14.25" x14ac:dyDescent="0.2">
      <c r="A14" s="44"/>
      <c r="B14" s="44"/>
      <c r="C14" s="51"/>
      <c r="D14" s="49"/>
      <c r="E14" s="45"/>
      <c r="F14" s="50"/>
      <c r="G14" s="50"/>
      <c r="H14" s="46"/>
      <c r="I14" s="46"/>
      <c r="J14" s="46"/>
      <c r="K14" s="44"/>
    </row>
    <row r="15" spans="1:11" s="54" customFormat="1" ht="14.25" x14ac:dyDescent="0.2">
      <c r="A15" s="44"/>
      <c r="B15" s="44"/>
      <c r="C15" s="51"/>
      <c r="D15" s="49"/>
      <c r="E15" s="45"/>
      <c r="F15" s="50"/>
      <c r="G15" s="50"/>
      <c r="H15" s="46"/>
      <c r="I15" s="46"/>
      <c r="J15" s="46"/>
      <c r="K15" s="44"/>
    </row>
    <row r="16" spans="1:11" s="54" customFormat="1" ht="14.25" x14ac:dyDescent="0.2">
      <c r="A16" s="44"/>
      <c r="B16" s="44"/>
      <c r="C16" s="52"/>
      <c r="D16" s="49"/>
      <c r="E16" s="45"/>
      <c r="F16" s="50"/>
      <c r="G16" s="50"/>
      <c r="H16" s="46"/>
      <c r="I16" s="46"/>
      <c r="J16" s="46"/>
      <c r="K16" s="44"/>
    </row>
    <row r="17" spans="1:11" s="54" customFormat="1" x14ac:dyDescent="0.25">
      <c r="A17" s="123" t="s">
        <v>94</v>
      </c>
      <c r="B17" s="124"/>
      <c r="C17" s="124"/>
      <c r="D17" s="124"/>
      <c r="E17" s="124"/>
      <c r="F17" s="124"/>
      <c r="G17" s="125"/>
      <c r="H17" s="59">
        <f>SUM(H2:H16)</f>
        <v>56386.85</v>
      </c>
      <c r="I17" s="53">
        <f>SUM(I2:I16)</f>
        <v>71893.240000000005</v>
      </c>
      <c r="J17" s="53">
        <f>SUM(J2:J16)</f>
        <v>95567.6</v>
      </c>
      <c r="K17" s="53"/>
    </row>
    <row r="18" spans="1:11" s="54" customFormat="1" ht="14.25" x14ac:dyDescent="0.2">
      <c r="C18" s="55"/>
    </row>
    <row r="19" spans="1:11" s="54" customFormat="1" ht="14.25" x14ac:dyDescent="0.2">
      <c r="C19" s="55"/>
    </row>
    <row r="20" spans="1:11" s="54" customFormat="1" x14ac:dyDescent="0.25">
      <c r="A20" s="56" t="s">
        <v>9</v>
      </c>
      <c r="C20" s="55"/>
    </row>
    <row r="21" spans="1:11" s="54" customFormat="1" x14ac:dyDescent="0.25">
      <c r="A21" s="56" t="s">
        <v>10</v>
      </c>
      <c r="C21" s="55"/>
    </row>
    <row r="22" spans="1:11" s="54" customFormat="1" ht="14.25" x14ac:dyDescent="0.2">
      <c r="C22" s="55"/>
    </row>
    <row r="23" spans="1:11" s="54" customFormat="1" ht="14.25" x14ac:dyDescent="0.2"/>
    <row r="24" spans="1:11" s="54" customFormat="1" ht="14.25" x14ac:dyDescent="0.2"/>
    <row r="25" spans="1:11" s="54" customFormat="1" ht="14.25" x14ac:dyDescent="0.2"/>
  </sheetData>
  <mergeCells count="1">
    <mergeCell ref="A17:G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opLeftCell="D1" workbookViewId="0">
      <selection activeCell="H13" sqref="H13"/>
    </sheetView>
  </sheetViews>
  <sheetFormatPr baseColWidth="10" defaultRowHeight="15" x14ac:dyDescent="0.25"/>
  <cols>
    <col min="1" max="1" width="36.28515625" bestFit="1" customWidth="1"/>
    <col min="2" max="2" width="53" bestFit="1" customWidth="1"/>
    <col min="3" max="3" width="20.28515625" bestFit="1" customWidth="1"/>
    <col min="4" max="4" width="7.85546875" bestFit="1" customWidth="1"/>
    <col min="7" max="7" width="32.7109375" bestFit="1" customWidth="1"/>
    <col min="8" max="8" width="30" bestFit="1" customWidth="1"/>
    <col min="9" max="9" width="15.7109375" bestFit="1" customWidth="1"/>
    <col min="10" max="10" width="17" bestFit="1" customWidth="1"/>
    <col min="11" max="11" width="16.42578125" bestFit="1" customWidth="1"/>
    <col min="25" max="25" width="18.42578125" bestFit="1" customWidth="1"/>
  </cols>
  <sheetData>
    <row r="1" spans="1:25" x14ac:dyDescent="0.25">
      <c r="A1" s="30" t="s">
        <v>26</v>
      </c>
      <c r="B1" s="40" t="s">
        <v>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x14ac:dyDescent="0.25">
      <c r="A2" s="99" t="s">
        <v>27</v>
      </c>
      <c r="B2" s="99" t="s">
        <v>28</v>
      </c>
      <c r="C2" s="99" t="s">
        <v>29</v>
      </c>
      <c r="D2" s="99" t="s">
        <v>30</v>
      </c>
      <c r="E2" s="99" t="s">
        <v>31</v>
      </c>
      <c r="F2" s="99" t="s">
        <v>32</v>
      </c>
      <c r="G2" s="99" t="s">
        <v>33</v>
      </c>
      <c r="H2" s="99" t="s">
        <v>34</v>
      </c>
      <c r="I2" s="99" t="s">
        <v>35</v>
      </c>
      <c r="J2" s="99" t="s">
        <v>36</v>
      </c>
      <c r="K2" s="99" t="s">
        <v>37</v>
      </c>
      <c r="L2" s="99" t="s">
        <v>38</v>
      </c>
      <c r="M2" s="99" t="s">
        <v>39</v>
      </c>
      <c r="N2" s="99" t="s">
        <v>40</v>
      </c>
      <c r="O2" s="99" t="s">
        <v>41</v>
      </c>
      <c r="P2" s="99" t="s">
        <v>42</v>
      </c>
      <c r="Q2" s="99" t="s">
        <v>43</v>
      </c>
      <c r="R2" s="99" t="s">
        <v>44</v>
      </c>
      <c r="S2" s="99" t="s">
        <v>45</v>
      </c>
      <c r="T2" s="99" t="s">
        <v>46</v>
      </c>
      <c r="U2" s="99" t="s">
        <v>47</v>
      </c>
      <c r="V2" s="99" t="s">
        <v>48</v>
      </c>
      <c r="W2" s="99" t="s">
        <v>49</v>
      </c>
      <c r="X2" s="99" t="s">
        <v>50</v>
      </c>
      <c r="Y2" s="99" t="s">
        <v>51</v>
      </c>
    </row>
    <row r="3" spans="1:25" x14ac:dyDescent="0.25">
      <c r="A3" s="30" t="s">
        <v>52</v>
      </c>
      <c r="B3" s="30" t="s">
        <v>53</v>
      </c>
      <c r="C3" s="30" t="s">
        <v>54</v>
      </c>
      <c r="D3" s="30" t="s">
        <v>55</v>
      </c>
      <c r="E3" s="28">
        <v>44379</v>
      </c>
      <c r="F3" s="30"/>
      <c r="G3" s="30" t="s">
        <v>56</v>
      </c>
      <c r="H3" s="30" t="s">
        <v>57</v>
      </c>
      <c r="I3" s="41">
        <v>7580</v>
      </c>
      <c r="J3" s="41">
        <v>7580</v>
      </c>
      <c r="K3" s="41">
        <v>0</v>
      </c>
      <c r="L3" s="41">
        <v>35</v>
      </c>
      <c r="M3" s="41">
        <v>2653</v>
      </c>
      <c r="N3" s="41">
        <v>0</v>
      </c>
      <c r="O3" s="41">
        <v>0</v>
      </c>
      <c r="P3" s="41">
        <v>4927</v>
      </c>
      <c r="Q3" s="41">
        <v>15</v>
      </c>
      <c r="R3" s="41">
        <v>739.05</v>
      </c>
      <c r="S3" s="41">
        <v>4187.95</v>
      </c>
      <c r="T3" s="41">
        <v>5</v>
      </c>
      <c r="U3" s="41">
        <v>209.4</v>
      </c>
      <c r="V3" s="41">
        <v>1.25</v>
      </c>
      <c r="W3" s="41">
        <v>52.35</v>
      </c>
      <c r="X3" s="41">
        <v>4449.7</v>
      </c>
      <c r="Y3" s="41">
        <v>5339.64</v>
      </c>
    </row>
    <row r="4" spans="1:25" x14ac:dyDescent="0.25">
      <c r="A4" s="30" t="s">
        <v>52</v>
      </c>
      <c r="B4" s="30" t="s">
        <v>58</v>
      </c>
      <c r="C4" s="30" t="s">
        <v>59</v>
      </c>
      <c r="D4" s="30" t="s">
        <v>55</v>
      </c>
      <c r="E4" s="28">
        <v>44408</v>
      </c>
      <c r="F4" s="30"/>
      <c r="G4" s="30" t="s">
        <v>56</v>
      </c>
      <c r="H4" s="30" t="s">
        <v>57</v>
      </c>
      <c r="I4" s="41">
        <v>7800</v>
      </c>
      <c r="J4" s="41">
        <v>7800</v>
      </c>
      <c r="K4" s="41">
        <v>0</v>
      </c>
      <c r="L4" s="41">
        <v>50.08</v>
      </c>
      <c r="M4" s="41">
        <v>3905.88</v>
      </c>
      <c r="N4" s="41">
        <v>0</v>
      </c>
      <c r="O4" s="41">
        <v>0</v>
      </c>
      <c r="P4" s="41">
        <v>3894.12</v>
      </c>
      <c r="Q4" s="41">
        <v>15</v>
      </c>
      <c r="R4" s="41">
        <v>584.12</v>
      </c>
      <c r="S4" s="41">
        <v>3310</v>
      </c>
      <c r="T4" s="41">
        <v>5</v>
      </c>
      <c r="U4" s="41">
        <v>165.5</v>
      </c>
      <c r="V4" s="41">
        <v>1.25</v>
      </c>
      <c r="W4" s="41">
        <v>41.38</v>
      </c>
      <c r="X4" s="41">
        <v>3516.88</v>
      </c>
      <c r="Y4" s="41">
        <v>4220.26</v>
      </c>
    </row>
    <row r="5" spans="1:25" x14ac:dyDescent="0.25">
      <c r="A5" s="30" t="s">
        <v>52</v>
      </c>
      <c r="B5" s="30" t="s">
        <v>60</v>
      </c>
      <c r="C5" s="30" t="s">
        <v>61</v>
      </c>
      <c r="D5" s="30" t="s">
        <v>62</v>
      </c>
      <c r="E5" s="28">
        <v>44440</v>
      </c>
      <c r="F5" s="30"/>
      <c r="G5" s="30" t="s">
        <v>56</v>
      </c>
      <c r="H5" s="30" t="s">
        <v>63</v>
      </c>
      <c r="I5" s="41">
        <v>4450</v>
      </c>
      <c r="J5" s="41">
        <v>4450</v>
      </c>
      <c r="K5" s="41">
        <v>0</v>
      </c>
      <c r="L5" s="41">
        <v>30</v>
      </c>
      <c r="M5" s="41">
        <v>1335</v>
      </c>
      <c r="N5" s="41">
        <v>0</v>
      </c>
      <c r="O5" s="41">
        <v>0</v>
      </c>
      <c r="P5" s="41">
        <v>3115</v>
      </c>
      <c r="Q5" s="41">
        <v>15</v>
      </c>
      <c r="R5" s="41">
        <v>467.25</v>
      </c>
      <c r="S5" s="41">
        <v>2647.75</v>
      </c>
      <c r="T5" s="41">
        <v>5</v>
      </c>
      <c r="U5" s="41">
        <v>132.38999999999999</v>
      </c>
      <c r="V5" s="41">
        <v>1.25</v>
      </c>
      <c r="W5" s="41">
        <v>33.1</v>
      </c>
      <c r="X5" s="41">
        <v>2813.24</v>
      </c>
      <c r="Y5" s="41">
        <v>3375.89</v>
      </c>
    </row>
    <row r="6" spans="1:25" x14ac:dyDescent="0.25">
      <c r="A6" s="30" t="s">
        <v>52</v>
      </c>
      <c r="B6" s="30" t="s">
        <v>64</v>
      </c>
      <c r="C6" s="30" t="s">
        <v>65</v>
      </c>
      <c r="D6" s="30" t="s">
        <v>62</v>
      </c>
      <c r="E6" s="28">
        <v>44440</v>
      </c>
      <c r="F6" s="30"/>
      <c r="G6" s="30" t="s">
        <v>56</v>
      </c>
      <c r="H6" s="30" t="s">
        <v>57</v>
      </c>
      <c r="I6" s="41">
        <v>7400</v>
      </c>
      <c r="J6" s="41">
        <v>7400</v>
      </c>
      <c r="K6" s="41">
        <v>0</v>
      </c>
      <c r="L6" s="41">
        <v>20</v>
      </c>
      <c r="M6" s="41">
        <v>1480</v>
      </c>
      <c r="N6" s="41">
        <v>0</v>
      </c>
      <c r="O6" s="41">
        <v>0</v>
      </c>
      <c r="P6" s="41">
        <v>5920</v>
      </c>
      <c r="Q6" s="41">
        <v>15</v>
      </c>
      <c r="R6" s="41">
        <v>888</v>
      </c>
      <c r="S6" s="41">
        <v>5032</v>
      </c>
      <c r="T6" s="41">
        <v>5</v>
      </c>
      <c r="U6" s="41">
        <v>251.6</v>
      </c>
      <c r="V6" s="41">
        <v>1.25</v>
      </c>
      <c r="W6" s="41">
        <v>62.9</v>
      </c>
      <c r="X6" s="41">
        <v>5346.5</v>
      </c>
      <c r="Y6" s="41">
        <v>6415.8</v>
      </c>
    </row>
    <row r="7" spans="1:25" x14ac:dyDescent="0.25">
      <c r="A7" s="30" t="s">
        <v>52</v>
      </c>
      <c r="B7" s="30" t="s">
        <v>53</v>
      </c>
      <c r="C7" s="30" t="s">
        <v>54</v>
      </c>
      <c r="D7" s="30" t="s">
        <v>62</v>
      </c>
      <c r="E7" s="28">
        <v>44442</v>
      </c>
      <c r="F7" s="30"/>
      <c r="G7" s="30" t="s">
        <v>56</v>
      </c>
      <c r="H7" s="30" t="s">
        <v>57</v>
      </c>
      <c r="I7" s="41">
        <v>7580</v>
      </c>
      <c r="J7" s="41">
        <v>7580</v>
      </c>
      <c r="K7" s="41">
        <v>0</v>
      </c>
      <c r="L7" s="41">
        <v>35</v>
      </c>
      <c r="M7" s="41">
        <v>2653</v>
      </c>
      <c r="N7" s="41">
        <v>0</v>
      </c>
      <c r="O7" s="41">
        <v>0</v>
      </c>
      <c r="P7" s="41">
        <v>4927</v>
      </c>
      <c r="Q7" s="41">
        <v>15</v>
      </c>
      <c r="R7" s="41">
        <v>739.05</v>
      </c>
      <c r="S7" s="41">
        <v>4187.95</v>
      </c>
      <c r="T7" s="41">
        <v>5</v>
      </c>
      <c r="U7" s="41">
        <v>209.4</v>
      </c>
      <c r="V7" s="41">
        <v>1.25</v>
      </c>
      <c r="W7" s="41">
        <v>52.35</v>
      </c>
      <c r="X7" s="41">
        <v>4449.7</v>
      </c>
      <c r="Y7" s="41">
        <v>5339.64</v>
      </c>
    </row>
    <row r="8" spans="1:25" x14ac:dyDescent="0.25">
      <c r="A8" s="30" t="s">
        <v>52</v>
      </c>
      <c r="B8" s="30" t="s">
        <v>66</v>
      </c>
      <c r="C8" s="30" t="s">
        <v>67</v>
      </c>
      <c r="D8" s="30" t="s">
        <v>62</v>
      </c>
      <c r="E8" s="28">
        <v>44447</v>
      </c>
      <c r="F8" s="30"/>
      <c r="G8" s="30" t="s">
        <v>56</v>
      </c>
      <c r="H8" s="30" t="s">
        <v>57</v>
      </c>
      <c r="I8" s="41">
        <v>4900</v>
      </c>
      <c r="J8" s="41">
        <v>4900</v>
      </c>
      <c r="K8" s="41">
        <v>0</v>
      </c>
      <c r="L8" s="41">
        <v>15</v>
      </c>
      <c r="M8" s="41">
        <v>735</v>
      </c>
      <c r="N8" s="41">
        <v>0</v>
      </c>
      <c r="O8" s="41">
        <v>0</v>
      </c>
      <c r="P8" s="41">
        <v>4165</v>
      </c>
      <c r="Q8" s="41">
        <v>15</v>
      </c>
      <c r="R8" s="41">
        <v>624.75</v>
      </c>
      <c r="S8" s="41">
        <v>3540.25</v>
      </c>
      <c r="T8" s="41">
        <v>5</v>
      </c>
      <c r="U8" s="41">
        <v>177.01</v>
      </c>
      <c r="V8" s="41">
        <v>1.25</v>
      </c>
      <c r="W8" s="41">
        <v>44.25</v>
      </c>
      <c r="X8" s="41">
        <v>3761.51</v>
      </c>
      <c r="Y8" s="41">
        <v>4513.8100000000004</v>
      </c>
    </row>
    <row r="9" spans="1:25" x14ac:dyDescent="0.25">
      <c r="A9" s="30" t="s">
        <v>52</v>
      </c>
      <c r="B9" s="30" t="s">
        <v>68</v>
      </c>
      <c r="C9" s="30" t="s">
        <v>69</v>
      </c>
      <c r="D9" s="30" t="s">
        <v>62</v>
      </c>
      <c r="E9" s="28">
        <v>44455</v>
      </c>
      <c r="F9" s="30"/>
      <c r="G9" s="30" t="s">
        <v>56</v>
      </c>
      <c r="H9" s="30" t="s">
        <v>70</v>
      </c>
      <c r="I9" s="41">
        <v>3900</v>
      </c>
      <c r="J9" s="41">
        <v>3900</v>
      </c>
      <c r="K9" s="41">
        <v>0</v>
      </c>
      <c r="L9" s="41">
        <v>20</v>
      </c>
      <c r="M9" s="41">
        <v>780</v>
      </c>
      <c r="N9" s="41">
        <v>0</v>
      </c>
      <c r="O9" s="41">
        <v>0</v>
      </c>
      <c r="P9" s="41">
        <v>3120</v>
      </c>
      <c r="Q9" s="41">
        <v>15</v>
      </c>
      <c r="R9" s="41">
        <v>468</v>
      </c>
      <c r="S9" s="41">
        <v>2652</v>
      </c>
      <c r="T9" s="41">
        <v>5</v>
      </c>
      <c r="U9" s="41">
        <v>132.6</v>
      </c>
      <c r="V9" s="41">
        <v>1.25</v>
      </c>
      <c r="W9" s="41">
        <v>33.15</v>
      </c>
      <c r="X9" s="41">
        <v>2817.75</v>
      </c>
      <c r="Y9" s="41">
        <v>3381.3</v>
      </c>
    </row>
    <row r="10" spans="1:25" x14ac:dyDescent="0.25">
      <c r="A10" s="30" t="s">
        <v>52</v>
      </c>
      <c r="B10" s="30" t="s">
        <v>71</v>
      </c>
      <c r="C10" s="30" t="s">
        <v>72</v>
      </c>
      <c r="D10" s="30" t="s">
        <v>62</v>
      </c>
      <c r="E10" s="28">
        <v>44456</v>
      </c>
      <c r="F10" s="30"/>
      <c r="G10" s="30" t="s">
        <v>56</v>
      </c>
      <c r="H10" s="30" t="s">
        <v>73</v>
      </c>
      <c r="I10" s="41">
        <v>18156</v>
      </c>
      <c r="J10" s="41">
        <v>18156</v>
      </c>
      <c r="K10" s="41">
        <v>0</v>
      </c>
      <c r="L10" s="41">
        <v>36</v>
      </c>
      <c r="M10" s="41">
        <v>6536.16</v>
      </c>
      <c r="N10" s="41">
        <v>0</v>
      </c>
      <c r="O10" s="41">
        <v>0</v>
      </c>
      <c r="P10" s="41">
        <v>11619.84</v>
      </c>
      <c r="Q10" s="41">
        <v>15</v>
      </c>
      <c r="R10" s="41">
        <v>1742.98</v>
      </c>
      <c r="S10" s="41">
        <v>9876.86</v>
      </c>
      <c r="T10" s="41">
        <v>5</v>
      </c>
      <c r="U10" s="41">
        <v>493.84</v>
      </c>
      <c r="V10" s="41">
        <v>1.25</v>
      </c>
      <c r="W10" s="41">
        <v>123.46</v>
      </c>
      <c r="X10" s="41">
        <v>10494.16</v>
      </c>
      <c r="Y10" s="41">
        <v>12592.99</v>
      </c>
    </row>
    <row r="11" spans="1:25" x14ac:dyDescent="0.25">
      <c r="A11" s="30" t="s">
        <v>52</v>
      </c>
      <c r="B11" s="30" t="s">
        <v>53</v>
      </c>
      <c r="C11" s="30" t="s">
        <v>74</v>
      </c>
      <c r="D11" s="30" t="s">
        <v>62</v>
      </c>
      <c r="E11" s="28">
        <v>44457</v>
      </c>
      <c r="F11" s="30"/>
      <c r="G11" s="30" t="s">
        <v>56</v>
      </c>
      <c r="H11" s="30" t="s">
        <v>75</v>
      </c>
      <c r="I11" s="41">
        <v>12960</v>
      </c>
      <c r="J11" s="41">
        <v>12960</v>
      </c>
      <c r="K11" s="41">
        <v>0</v>
      </c>
      <c r="L11" s="41">
        <v>0</v>
      </c>
      <c r="M11" s="41">
        <v>0</v>
      </c>
      <c r="N11" s="41">
        <v>15</v>
      </c>
      <c r="O11" s="41">
        <v>1944</v>
      </c>
      <c r="P11" s="41">
        <v>11016</v>
      </c>
      <c r="Q11" s="41">
        <v>15</v>
      </c>
      <c r="R11" s="41">
        <v>1652.4</v>
      </c>
      <c r="S11" s="41">
        <v>9363.6</v>
      </c>
      <c r="T11" s="41">
        <v>5</v>
      </c>
      <c r="U11" s="41">
        <v>468.18</v>
      </c>
      <c r="V11" s="41">
        <v>1.25</v>
      </c>
      <c r="W11" s="41">
        <v>117.05</v>
      </c>
      <c r="X11" s="41">
        <v>9948.83</v>
      </c>
      <c r="Y11" s="41">
        <v>11938.6</v>
      </c>
    </row>
    <row r="12" spans="1:25" x14ac:dyDescent="0.25">
      <c r="A12" s="30" t="s">
        <v>52</v>
      </c>
      <c r="B12" s="30" t="s">
        <v>76</v>
      </c>
      <c r="C12" s="30" t="s">
        <v>77</v>
      </c>
      <c r="D12" s="30" t="s">
        <v>62</v>
      </c>
      <c r="E12" s="28">
        <v>44461</v>
      </c>
      <c r="F12" s="30"/>
      <c r="G12" s="30" t="s">
        <v>56</v>
      </c>
      <c r="H12" s="30" t="s">
        <v>57</v>
      </c>
      <c r="I12" s="41">
        <v>9800</v>
      </c>
      <c r="J12" s="41">
        <v>9800</v>
      </c>
      <c r="K12" s="41">
        <v>4312</v>
      </c>
      <c r="L12" s="41">
        <v>35</v>
      </c>
      <c r="M12" s="41">
        <v>3430</v>
      </c>
      <c r="N12" s="41">
        <v>25</v>
      </c>
      <c r="O12" s="41">
        <v>2450</v>
      </c>
      <c r="P12" s="41">
        <v>3920</v>
      </c>
      <c r="Q12" s="41">
        <v>15</v>
      </c>
      <c r="R12" s="41">
        <v>588</v>
      </c>
      <c r="S12" s="41">
        <v>3332</v>
      </c>
      <c r="T12" s="41">
        <v>5</v>
      </c>
      <c r="U12" s="41">
        <v>166.6</v>
      </c>
      <c r="V12" s="41">
        <v>1.25</v>
      </c>
      <c r="W12" s="41">
        <v>41.65</v>
      </c>
      <c r="X12" s="41">
        <v>3540.25</v>
      </c>
      <c r="Y12" s="41">
        <v>4248.3</v>
      </c>
    </row>
    <row r="13" spans="1:25" x14ac:dyDescent="0.25">
      <c r="A13" s="30" t="s">
        <v>52</v>
      </c>
      <c r="B13" s="30" t="s">
        <v>78</v>
      </c>
      <c r="C13" s="30" t="s">
        <v>79</v>
      </c>
      <c r="D13" s="30" t="s">
        <v>62</v>
      </c>
      <c r="E13" s="28">
        <v>44461</v>
      </c>
      <c r="F13" s="30"/>
      <c r="G13" s="30" t="s">
        <v>56</v>
      </c>
      <c r="H13" s="30" t="s">
        <v>75</v>
      </c>
      <c r="I13" s="41">
        <v>35950</v>
      </c>
      <c r="J13" s="41">
        <v>35950</v>
      </c>
      <c r="K13" s="41">
        <v>650</v>
      </c>
      <c r="L13" s="41">
        <v>0</v>
      </c>
      <c r="M13" s="41">
        <v>0</v>
      </c>
      <c r="N13" s="41">
        <v>25</v>
      </c>
      <c r="O13" s="41">
        <v>8987.5</v>
      </c>
      <c r="P13" s="41">
        <v>26962.5</v>
      </c>
      <c r="Q13" s="41">
        <v>15</v>
      </c>
      <c r="R13" s="41">
        <v>4044.38</v>
      </c>
      <c r="S13" s="41">
        <v>22918.12</v>
      </c>
      <c r="T13" s="41">
        <v>5</v>
      </c>
      <c r="U13" s="41">
        <v>1145.9100000000001</v>
      </c>
      <c r="V13" s="41">
        <v>1.25</v>
      </c>
      <c r="W13" s="41">
        <v>286.48</v>
      </c>
      <c r="X13" s="41">
        <v>24350.51</v>
      </c>
      <c r="Y13" s="41">
        <v>29220.61</v>
      </c>
    </row>
    <row r="14" spans="1:25" x14ac:dyDescent="0.25">
      <c r="A14" s="30" t="s">
        <v>52</v>
      </c>
      <c r="B14" s="30" t="s">
        <v>80</v>
      </c>
      <c r="C14" s="30" t="s">
        <v>81</v>
      </c>
      <c r="D14" s="30" t="s">
        <v>62</v>
      </c>
      <c r="E14" s="28">
        <v>44463</v>
      </c>
      <c r="F14" s="30"/>
      <c r="G14" s="30" t="s">
        <v>82</v>
      </c>
      <c r="H14" s="30" t="s">
        <v>57</v>
      </c>
      <c r="I14" s="41">
        <v>12670</v>
      </c>
      <c r="J14" s="41">
        <v>12670</v>
      </c>
      <c r="K14" s="41">
        <v>0</v>
      </c>
      <c r="L14" s="41">
        <v>75.489999999999995</v>
      </c>
      <c r="M14" s="41">
        <v>9564.1200000000008</v>
      </c>
      <c r="N14" s="41">
        <v>0</v>
      </c>
      <c r="O14" s="41">
        <v>0</v>
      </c>
      <c r="P14" s="41">
        <v>3105.88</v>
      </c>
      <c r="Q14" s="41">
        <v>15</v>
      </c>
      <c r="R14" s="41">
        <v>465.88</v>
      </c>
      <c r="S14" s="41">
        <v>2640</v>
      </c>
      <c r="T14" s="41">
        <v>5</v>
      </c>
      <c r="U14" s="41">
        <v>132</v>
      </c>
      <c r="V14" s="41">
        <v>1.25</v>
      </c>
      <c r="W14" s="41">
        <v>33</v>
      </c>
      <c r="X14" s="41">
        <v>2805</v>
      </c>
      <c r="Y14" s="41">
        <v>3366</v>
      </c>
    </row>
    <row r="15" spans="1:25" x14ac:dyDescent="0.25">
      <c r="A15" s="30" t="s">
        <v>52</v>
      </c>
      <c r="B15" s="30" t="s">
        <v>53</v>
      </c>
      <c r="C15" s="30" t="s">
        <v>83</v>
      </c>
      <c r="D15" s="30" t="s">
        <v>62</v>
      </c>
      <c r="E15" s="28">
        <v>44468</v>
      </c>
      <c r="F15" s="30"/>
      <c r="G15" s="30" t="s">
        <v>56</v>
      </c>
      <c r="H15" s="30" t="s">
        <v>70</v>
      </c>
      <c r="I15" s="41">
        <v>17710</v>
      </c>
      <c r="J15" s="41">
        <v>17710</v>
      </c>
      <c r="K15" s="41">
        <v>0</v>
      </c>
      <c r="L15" s="41">
        <v>30.45</v>
      </c>
      <c r="M15" s="41">
        <v>5393.49</v>
      </c>
      <c r="N15" s="41">
        <v>0</v>
      </c>
      <c r="O15" s="41">
        <v>0</v>
      </c>
      <c r="P15" s="41">
        <v>12316.51</v>
      </c>
      <c r="Q15" s="41">
        <v>15</v>
      </c>
      <c r="R15" s="41">
        <v>1847.48</v>
      </c>
      <c r="S15" s="41">
        <v>10469.030000000001</v>
      </c>
      <c r="T15" s="41">
        <v>5</v>
      </c>
      <c r="U15" s="41">
        <v>523.45000000000005</v>
      </c>
      <c r="V15" s="41">
        <v>1.25</v>
      </c>
      <c r="W15" s="41">
        <v>130.86000000000001</v>
      </c>
      <c r="X15" s="41">
        <v>11123.34</v>
      </c>
      <c r="Y15" s="41">
        <v>13348.01</v>
      </c>
    </row>
    <row r="16" spans="1:25" x14ac:dyDescent="0.25">
      <c r="I16" s="42">
        <f>SUM(I3:I15)</f>
        <v>150856</v>
      </c>
      <c r="J16" s="42">
        <f>SUM(J3:J15)</f>
        <v>150856</v>
      </c>
      <c r="K16" s="42">
        <f>SUM(K3:K15)</f>
        <v>4962</v>
      </c>
      <c r="L16" s="42"/>
      <c r="M16" s="42">
        <f>SUM(M3:M15)</f>
        <v>38465.65</v>
      </c>
      <c r="N16" s="42"/>
      <c r="O16" s="42">
        <f>SUM(O3:O15)</f>
        <v>13381.5</v>
      </c>
      <c r="P16" s="42">
        <f>SUM(P3:P15)</f>
        <v>99008.849999999991</v>
      </c>
      <c r="Q16" s="42"/>
      <c r="R16" s="42">
        <f>SUM(R3:R15)</f>
        <v>14851.339999999998</v>
      </c>
      <c r="S16" s="43">
        <f>SUM(S3:S15)</f>
        <v>84157.51</v>
      </c>
      <c r="T16" s="42"/>
      <c r="U16" s="42">
        <f>SUM(U3:U15)</f>
        <v>4207.8799999999992</v>
      </c>
      <c r="V16" s="42"/>
      <c r="W16" s="42">
        <f>SUM(W3:W15)</f>
        <v>1051.98</v>
      </c>
      <c r="X16" s="42">
        <f>SUM(X3:X15)</f>
        <v>89417.37</v>
      </c>
      <c r="Y16" s="42">
        <f>SUM(Y3:Y15)</f>
        <v>107300.84999999999</v>
      </c>
    </row>
    <row r="20" spans="1:25" x14ac:dyDescent="0.25">
      <c r="A20" s="30" t="s">
        <v>86</v>
      </c>
      <c r="B20" s="40" t="s">
        <v>95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x14ac:dyDescent="0.25">
      <c r="A21" s="99" t="s">
        <v>27</v>
      </c>
      <c r="B21" s="99" t="s">
        <v>28</v>
      </c>
      <c r="C21" s="99" t="s">
        <v>29</v>
      </c>
      <c r="D21" s="99" t="s">
        <v>30</v>
      </c>
      <c r="E21" s="99" t="s">
        <v>31</v>
      </c>
      <c r="F21" s="99" t="s">
        <v>32</v>
      </c>
      <c r="G21" s="99" t="s">
        <v>33</v>
      </c>
      <c r="H21" s="99" t="s">
        <v>34</v>
      </c>
      <c r="I21" s="99" t="s">
        <v>35</v>
      </c>
      <c r="J21" s="99" t="s">
        <v>36</v>
      </c>
      <c r="K21" s="99" t="s">
        <v>37</v>
      </c>
      <c r="L21" s="99" t="s">
        <v>38</v>
      </c>
      <c r="M21" s="99" t="s">
        <v>39</v>
      </c>
      <c r="N21" s="99" t="s">
        <v>40</v>
      </c>
      <c r="O21" s="99" t="s">
        <v>41</v>
      </c>
      <c r="P21" s="99" t="s">
        <v>42</v>
      </c>
      <c r="Q21" s="99" t="s">
        <v>43</v>
      </c>
      <c r="R21" s="99" t="s">
        <v>44</v>
      </c>
      <c r="S21" s="99" t="s">
        <v>45</v>
      </c>
      <c r="T21" s="99" t="s">
        <v>46</v>
      </c>
      <c r="U21" s="99" t="s">
        <v>47</v>
      </c>
      <c r="V21" s="99" t="s">
        <v>48</v>
      </c>
      <c r="W21" s="99" t="s">
        <v>49</v>
      </c>
      <c r="X21" s="99" t="s">
        <v>50</v>
      </c>
      <c r="Y21" s="99" t="s">
        <v>51</v>
      </c>
    </row>
    <row r="22" spans="1:25" x14ac:dyDescent="0.25">
      <c r="A22" s="30" t="s">
        <v>87</v>
      </c>
      <c r="B22" s="30" t="s">
        <v>88</v>
      </c>
      <c r="C22" s="30"/>
      <c r="D22" s="30" t="s">
        <v>62</v>
      </c>
      <c r="E22" s="28">
        <v>44440</v>
      </c>
      <c r="F22" s="28">
        <v>44469</v>
      </c>
      <c r="G22" s="30" t="s">
        <v>89</v>
      </c>
      <c r="H22" s="30" t="s">
        <v>90</v>
      </c>
      <c r="I22" s="30">
        <v>42160</v>
      </c>
      <c r="J22" s="30">
        <v>42160</v>
      </c>
      <c r="K22" s="30">
        <v>0</v>
      </c>
      <c r="L22" s="30">
        <v>35</v>
      </c>
      <c r="M22" s="30">
        <v>14756</v>
      </c>
      <c r="N22" s="30">
        <v>0</v>
      </c>
      <c r="O22" s="30">
        <v>0</v>
      </c>
      <c r="P22" s="30">
        <v>27404</v>
      </c>
      <c r="Q22" s="30">
        <v>15</v>
      </c>
      <c r="R22" s="30">
        <v>4110.6000000000004</v>
      </c>
      <c r="S22" s="30">
        <v>23293.4</v>
      </c>
      <c r="T22" s="30">
        <v>5</v>
      </c>
      <c r="U22" s="30">
        <v>1164.67</v>
      </c>
      <c r="V22" s="30">
        <v>1.25</v>
      </c>
      <c r="W22" s="30">
        <v>291.17</v>
      </c>
      <c r="X22" s="30">
        <v>24749.24</v>
      </c>
      <c r="Y22" s="30">
        <v>29699.09</v>
      </c>
    </row>
    <row r="23" spans="1:25" x14ac:dyDescent="0.25">
      <c r="A23" s="30" t="s">
        <v>87</v>
      </c>
      <c r="B23" s="30" t="s">
        <v>91</v>
      </c>
      <c r="C23" s="30"/>
      <c r="D23" s="30" t="s">
        <v>62</v>
      </c>
      <c r="E23" s="28">
        <v>44454</v>
      </c>
      <c r="F23" s="28">
        <v>44470</v>
      </c>
      <c r="G23" s="30" t="s">
        <v>89</v>
      </c>
      <c r="H23" s="30" t="s">
        <v>92</v>
      </c>
      <c r="I23" s="30">
        <v>53407.6</v>
      </c>
      <c r="J23" s="30">
        <v>53407.6</v>
      </c>
      <c r="K23" s="30">
        <v>0</v>
      </c>
      <c r="L23" s="30">
        <v>11.59</v>
      </c>
      <c r="M23" s="30">
        <v>5102.6000000000004</v>
      </c>
      <c r="N23" s="30">
        <v>17.55</v>
      </c>
      <c r="O23" s="30">
        <v>9371.5300000000007</v>
      </c>
      <c r="P23" s="30">
        <v>38933.47</v>
      </c>
      <c r="Q23" s="30">
        <v>15</v>
      </c>
      <c r="R23" s="30">
        <v>5840.02</v>
      </c>
      <c r="S23" s="30">
        <v>33093.449999999997</v>
      </c>
      <c r="T23" s="30">
        <v>5</v>
      </c>
      <c r="U23" s="30">
        <v>1654.67</v>
      </c>
      <c r="V23" s="30">
        <v>1.25</v>
      </c>
      <c r="W23" s="30">
        <v>413.67</v>
      </c>
      <c r="X23" s="30">
        <v>35161.79</v>
      </c>
      <c r="Y23" s="30">
        <v>42194.15</v>
      </c>
    </row>
    <row r="24" spans="1:25" x14ac:dyDescent="0.25">
      <c r="A24" s="30" t="s">
        <v>87</v>
      </c>
      <c r="B24" s="30" t="s">
        <v>91</v>
      </c>
      <c r="C24" s="30"/>
      <c r="D24" s="30" t="s">
        <v>62</v>
      </c>
      <c r="E24" s="28">
        <v>44466</v>
      </c>
      <c r="F24" s="28">
        <v>44472</v>
      </c>
      <c r="G24" s="30" t="s">
        <v>89</v>
      </c>
      <c r="H24" s="30" t="s">
        <v>93</v>
      </c>
      <c r="I24" s="30">
        <v>0</v>
      </c>
      <c r="K24" s="30">
        <v>13188</v>
      </c>
      <c r="L24" s="30">
        <v>100</v>
      </c>
      <c r="M24" s="30">
        <v>13188</v>
      </c>
      <c r="N24" s="30">
        <v>0</v>
      </c>
      <c r="O24" s="30">
        <v>0</v>
      </c>
      <c r="P24" s="30">
        <v>0</v>
      </c>
      <c r="Q24" s="30">
        <v>15</v>
      </c>
      <c r="R24" s="30">
        <v>0</v>
      </c>
      <c r="S24" s="30">
        <v>0</v>
      </c>
      <c r="T24" s="30">
        <v>5</v>
      </c>
      <c r="U24" s="30">
        <v>0</v>
      </c>
      <c r="V24" s="30">
        <v>1.25</v>
      </c>
      <c r="W24" s="30">
        <v>0</v>
      </c>
      <c r="X24" s="30">
        <v>0</v>
      </c>
      <c r="Y24" s="30">
        <v>0</v>
      </c>
    </row>
    <row r="25" spans="1:25" x14ac:dyDescent="0.25">
      <c r="A25" s="30"/>
      <c r="B25" s="30"/>
      <c r="C25" s="30"/>
      <c r="D25" s="30"/>
      <c r="E25" s="30"/>
      <c r="F25" s="30"/>
      <c r="G25" s="30"/>
      <c r="H25" s="30"/>
      <c r="I25" s="42">
        <f>SUM(I22:I24)</f>
        <v>95567.6</v>
      </c>
      <c r="J25" s="42">
        <f>SUM(J22:J24)</f>
        <v>95567.6</v>
      </c>
      <c r="K25" s="42">
        <f>SUM(K22:K24)</f>
        <v>13188</v>
      </c>
      <c r="L25" s="42"/>
      <c r="M25" s="42">
        <f>SUM(M22:M24)</f>
        <v>33046.6</v>
      </c>
      <c r="N25" s="42"/>
      <c r="O25" s="42">
        <f>SUM(O22:O24)</f>
        <v>9371.5300000000007</v>
      </c>
      <c r="P25" s="42">
        <f>SUM(P22:P24)</f>
        <v>66337.47</v>
      </c>
      <c r="Q25" s="42"/>
      <c r="R25" s="42">
        <f>SUM(R22:R24)</f>
        <v>9950.6200000000008</v>
      </c>
      <c r="S25" s="43">
        <f>SUM(S22:S24)</f>
        <v>56386.85</v>
      </c>
      <c r="T25" s="42"/>
      <c r="U25" s="42">
        <f>SUM(U22:U24)</f>
        <v>2819.34</v>
      </c>
      <c r="V25" s="42"/>
      <c r="W25" s="42">
        <f>SUM(W22:W24)</f>
        <v>704.84</v>
      </c>
      <c r="X25" s="42">
        <f>SUM(X22:X24)</f>
        <v>59911.03</v>
      </c>
      <c r="Y25" s="42">
        <f>SUM(Y22:Y24)</f>
        <v>71893.240000000005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34" sqref="B34"/>
    </sheetView>
  </sheetViews>
  <sheetFormatPr baseColWidth="10" defaultRowHeight="15" x14ac:dyDescent="0.25"/>
  <cols>
    <col min="2" max="2" width="30.42578125" bestFit="1" customWidth="1"/>
    <col min="5" max="5" width="21.5703125" bestFit="1" customWidth="1"/>
  </cols>
  <sheetData>
    <row r="1" spans="1:5" x14ac:dyDescent="0.25">
      <c r="B1" t="s">
        <v>159</v>
      </c>
      <c r="C1" t="s">
        <v>139</v>
      </c>
      <c r="D1" t="s">
        <v>45</v>
      </c>
      <c r="E1" t="s">
        <v>140</v>
      </c>
    </row>
    <row r="2" spans="1:5" x14ac:dyDescent="0.25">
      <c r="A2" s="106" t="s">
        <v>129</v>
      </c>
      <c r="B2" s="14" t="s">
        <v>141</v>
      </c>
      <c r="C2" s="108">
        <f t="shared" ref="C2" ca="1" si="0">C$6*#REF!</f>
        <v>1675.27</v>
      </c>
      <c r="D2" s="108">
        <f t="shared" ref="D2" ca="1" si="1">D$5*#REF!</f>
        <v>1067.9843920000001</v>
      </c>
      <c r="E2" s="108">
        <f t="shared" ref="E2" ca="1" si="2">E$5*#REF!</f>
        <v>1361.6804260000001</v>
      </c>
    </row>
    <row r="3" spans="1:5" x14ac:dyDescent="0.25">
      <c r="A3" s="106" t="s">
        <v>130</v>
      </c>
      <c r="B3" s="14" t="s">
        <v>142</v>
      </c>
      <c r="C3" s="108">
        <f t="shared" ref="C3" ca="1" si="3">C$6*#REF!</f>
        <v>3077.3199999999997</v>
      </c>
      <c r="D3" s="108">
        <f t="shared" ref="D3" ca="1" si="4">D$5*#REF!</f>
        <v>1961.7910719999998</v>
      </c>
      <c r="E3" s="108">
        <f t="shared" ref="E3" ca="1" si="5">E$5*#REF!</f>
        <v>2501.284216</v>
      </c>
    </row>
    <row r="4" spans="1:5" x14ac:dyDescent="0.25">
      <c r="A4" s="106" t="s">
        <v>131</v>
      </c>
      <c r="B4" s="14" t="s">
        <v>143</v>
      </c>
      <c r="C4" s="108">
        <f t="shared" ref="C4" ca="1" si="6">C$6*#REF!</f>
        <v>7287.0649999999996</v>
      </c>
      <c r="D4" s="108">
        <f t="shared" ref="D4" ca="1" si="7">D$5*#REF!</f>
        <v>4645.5029239999994</v>
      </c>
      <c r="E4" s="108">
        <f t="shared" ref="E4" ca="1" si="8">E$5*#REF!</f>
        <v>5923.0176469999997</v>
      </c>
    </row>
    <row r="5" spans="1:5" x14ac:dyDescent="0.25">
      <c r="A5" s="106" t="s">
        <v>132</v>
      </c>
      <c r="B5" s="14" t="s">
        <v>144</v>
      </c>
      <c r="C5" s="108">
        <f t="shared" ref="C5" ca="1" si="9">C$6*#REF!</f>
        <v>5327.79</v>
      </c>
      <c r="D5" s="108">
        <f t="shared" ref="D5" ca="1" si="10">D$5*#REF!</f>
        <v>3396.4653839999996</v>
      </c>
      <c r="E5" s="108">
        <f t="shared" ref="E5" ca="1" si="11">E$5*#REF!</f>
        <v>4330.4944020000003</v>
      </c>
    </row>
    <row r="6" spans="1:5" x14ac:dyDescent="0.25">
      <c r="A6" s="106" t="s">
        <v>133</v>
      </c>
      <c r="B6" s="14" t="s">
        <v>145</v>
      </c>
      <c r="C6" s="108">
        <f t="shared" ref="C6" ca="1" si="12">C$6*#REF!</f>
        <v>2512.9050000000002</v>
      </c>
      <c r="D6" s="108">
        <f t="shared" ref="D6" ca="1" si="13">D$5*#REF!</f>
        <v>1601.976588</v>
      </c>
      <c r="E6" s="108">
        <f t="shared" ref="E6" ca="1" si="14">E$5*#REF!</f>
        <v>2042.5206390000001</v>
      </c>
    </row>
    <row r="7" spans="1:5" x14ac:dyDescent="0.25">
      <c r="A7" s="106" t="s">
        <v>134</v>
      </c>
      <c r="B7" s="14" t="s">
        <v>146</v>
      </c>
      <c r="C7" s="108">
        <f t="shared" ref="C7" ca="1" si="15">C$6*#REF!</f>
        <v>5712.4550000000008</v>
      </c>
      <c r="D7" s="108">
        <f t="shared" ref="D7" ca="1" si="16">D$5*#REF!</f>
        <v>3641.6892680000001</v>
      </c>
      <c r="E7" s="108">
        <f t="shared" ref="E7" ca="1" si="17">E$5*#REF!</f>
        <v>4643.1549290000003</v>
      </c>
    </row>
    <row r="8" spans="1:5" x14ac:dyDescent="0.25">
      <c r="A8" s="106" t="s">
        <v>135</v>
      </c>
      <c r="B8" s="14" t="s">
        <v>147</v>
      </c>
      <c r="C8" s="108">
        <f t="shared" ref="C8" ca="1" si="18">C$6*#REF!</f>
        <v>3656.1149999999998</v>
      </c>
      <c r="D8" s="108">
        <f t="shared" ref="D8" ca="1" si="19">D$5*#REF!</f>
        <v>2330.7728039999997</v>
      </c>
      <c r="E8" s="108">
        <f t="shared" ref="E8" ca="1" si="20">E$5*#REF!</f>
        <v>2971.7360370000001</v>
      </c>
    </row>
    <row r="9" spans="1:5" x14ac:dyDescent="0.25">
      <c r="A9" s="106" t="s">
        <v>136</v>
      </c>
      <c r="B9" s="14" t="s">
        <v>148</v>
      </c>
      <c r="C9" s="108">
        <f t="shared" ref="C9" ca="1" si="21">C$6*#REF!</f>
        <v>1455.9750000000001</v>
      </c>
      <c r="D9" s="108">
        <f t="shared" ref="D9" ca="1" si="22">D$5*#REF!</f>
        <v>928.18385999999998</v>
      </c>
      <c r="E9" s="108">
        <f t="shared" ref="E9" ca="1" si="23">E$5*#REF!</f>
        <v>1183.4347050000001</v>
      </c>
    </row>
    <row r="10" spans="1:5" x14ac:dyDescent="0.25">
      <c r="A10" s="106" t="s">
        <v>137</v>
      </c>
      <c r="B10" s="14" t="s">
        <v>149</v>
      </c>
      <c r="C10" s="108">
        <f t="shared" ref="C10" ca="1" si="24">C$6*#REF!</f>
        <v>5245.1050000000005</v>
      </c>
      <c r="D10" s="108">
        <f t="shared" ref="D10" ca="1" si="25">D$5*#REF!</f>
        <v>3343.7537079999997</v>
      </c>
      <c r="E10" s="108">
        <f t="shared" ref="E10" ca="1" si="26">E$5*#REF!</f>
        <v>4263.2869989999999</v>
      </c>
    </row>
    <row r="11" spans="1:5" x14ac:dyDescent="0.25">
      <c r="A11" s="107" t="s">
        <v>138</v>
      </c>
      <c r="B11" s="107"/>
      <c r="C11" s="109">
        <f t="shared" ref="C11" ca="1" si="27">SUM(C2:C10)</f>
        <v>35950</v>
      </c>
      <c r="D11" s="109">
        <f t="shared" ref="D11:E11" ca="1" si="28">SUM(D2:D10)</f>
        <v>22918.12</v>
      </c>
      <c r="E11" s="109">
        <f t="shared" ca="1" si="28"/>
        <v>29220.61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.140625" bestFit="1" customWidth="1"/>
    <col min="5" max="5" width="16.140625" bestFit="1" customWidth="1"/>
    <col min="6" max="6" width="17.42578125" bestFit="1" customWidth="1"/>
    <col min="7" max="7" width="26" customWidth="1"/>
    <col min="8" max="8" width="16.5703125" bestFit="1" customWidth="1"/>
    <col min="9" max="9" width="37.140625" bestFit="1" customWidth="1"/>
    <col min="10" max="10" width="33.5703125" bestFit="1" customWidth="1"/>
  </cols>
  <sheetData>
    <row r="1" spans="1:10" ht="20.25" customHeight="1" thickBot="1" x14ac:dyDescent="0.3">
      <c r="A1" s="132" t="s">
        <v>23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x14ac:dyDescent="0.25">
      <c r="A2" s="34" t="s">
        <v>22</v>
      </c>
      <c r="B2" s="34" t="s">
        <v>21</v>
      </c>
      <c r="C2" s="34" t="s">
        <v>20</v>
      </c>
      <c r="D2" s="34" t="s">
        <v>19</v>
      </c>
      <c r="E2" s="34" t="s">
        <v>18</v>
      </c>
      <c r="F2" s="34" t="s">
        <v>17</v>
      </c>
      <c r="G2" s="34" t="s">
        <v>16</v>
      </c>
      <c r="H2" s="34" t="s">
        <v>15</v>
      </c>
      <c r="I2" s="34" t="s">
        <v>14</v>
      </c>
      <c r="J2" s="34" t="s">
        <v>13</v>
      </c>
    </row>
    <row r="3" spans="1:10" x14ac:dyDescent="0.25">
      <c r="B3" s="30"/>
      <c r="D3" s="29"/>
      <c r="E3" s="33"/>
      <c r="F3" s="27"/>
      <c r="G3" s="27"/>
      <c r="H3" s="15"/>
      <c r="I3" s="32"/>
      <c r="J3" s="32"/>
    </row>
    <row r="4" spans="1:10" x14ac:dyDescent="0.25">
      <c r="A4" s="30"/>
      <c r="B4" s="30"/>
      <c r="C4" s="30"/>
      <c r="D4" s="29"/>
      <c r="E4" s="28"/>
      <c r="F4" s="27"/>
      <c r="G4" s="27"/>
      <c r="H4" s="17"/>
      <c r="I4" s="17"/>
      <c r="J4" s="17"/>
    </row>
    <row r="5" spans="1:10" x14ac:dyDescent="0.25">
      <c r="A5" s="30"/>
      <c r="B5" s="30"/>
      <c r="C5" s="30"/>
      <c r="D5" s="29"/>
      <c r="E5" s="28"/>
      <c r="F5" s="27"/>
      <c r="G5" s="27"/>
      <c r="H5" s="17"/>
      <c r="I5" s="17"/>
      <c r="J5" s="17"/>
    </row>
    <row r="6" spans="1:10" x14ac:dyDescent="0.25">
      <c r="A6" s="31"/>
      <c r="B6" s="30"/>
      <c r="C6" s="30"/>
      <c r="D6" s="29"/>
      <c r="E6" s="28"/>
      <c r="F6" s="27"/>
      <c r="G6" s="27"/>
      <c r="H6" s="17"/>
      <c r="I6" s="17"/>
      <c r="J6" s="17"/>
    </row>
    <row r="7" spans="1:10" x14ac:dyDescent="0.25">
      <c r="A7" s="1"/>
      <c r="B7" s="30"/>
      <c r="C7" s="30"/>
      <c r="D7" s="29"/>
      <c r="E7" s="28"/>
      <c r="F7" s="27"/>
      <c r="G7" s="27"/>
      <c r="H7" s="17"/>
      <c r="I7" s="17"/>
      <c r="J7" s="17"/>
    </row>
    <row r="8" spans="1:10" x14ac:dyDescent="0.25">
      <c r="A8" s="30"/>
      <c r="B8" s="30"/>
      <c r="C8" s="30"/>
      <c r="D8" s="29"/>
      <c r="E8" s="28"/>
      <c r="F8" s="27"/>
      <c r="G8" s="27"/>
      <c r="H8" s="17"/>
      <c r="I8" s="17"/>
      <c r="J8" s="17"/>
    </row>
    <row r="9" spans="1:10" x14ac:dyDescent="0.25">
      <c r="A9" s="30"/>
      <c r="B9" s="30"/>
      <c r="C9" s="30"/>
      <c r="D9" s="29"/>
      <c r="E9" s="28"/>
      <c r="F9" s="27"/>
      <c r="G9" s="27"/>
      <c r="H9" s="17"/>
      <c r="I9" s="17"/>
      <c r="J9" s="17"/>
    </row>
    <row r="10" spans="1:10" x14ac:dyDescent="0.25">
      <c r="A10" s="30"/>
      <c r="B10" s="30"/>
      <c r="C10" s="30"/>
      <c r="D10" s="29"/>
      <c r="E10" s="28"/>
      <c r="F10" s="27"/>
      <c r="G10" s="27"/>
      <c r="H10" s="17"/>
      <c r="I10" s="17"/>
      <c r="J10" s="17"/>
    </row>
    <row r="11" spans="1:10" x14ac:dyDescent="0.25">
      <c r="A11" s="30"/>
      <c r="B11" s="30"/>
      <c r="C11" s="30"/>
      <c r="D11" s="29"/>
      <c r="E11" s="28"/>
      <c r="F11" s="27"/>
      <c r="G11" s="27"/>
      <c r="H11" s="17"/>
      <c r="I11" s="17"/>
      <c r="J11" s="17"/>
    </row>
    <row r="12" spans="1:10" x14ac:dyDescent="0.25">
      <c r="A12" s="30"/>
      <c r="B12" s="30"/>
      <c r="C12" s="30"/>
      <c r="D12" s="29"/>
      <c r="E12" s="28"/>
      <c r="F12" s="27"/>
      <c r="G12" s="27"/>
      <c r="H12" s="17"/>
      <c r="I12" s="17"/>
      <c r="J12" s="17"/>
    </row>
    <row r="13" spans="1:10" x14ac:dyDescent="0.25">
      <c r="A13" s="30"/>
      <c r="B13" s="30"/>
      <c r="C13" s="30"/>
      <c r="D13" s="29"/>
      <c r="E13" s="28"/>
      <c r="F13" s="27"/>
      <c r="G13" s="27"/>
      <c r="H13" s="17"/>
      <c r="I13" s="17"/>
      <c r="J13" s="17"/>
    </row>
    <row r="14" spans="1:10" x14ac:dyDescent="0.25">
      <c r="A14" s="30"/>
      <c r="B14" s="30"/>
      <c r="C14" s="30"/>
      <c r="D14" s="29"/>
      <c r="E14" s="28"/>
      <c r="F14" s="27"/>
      <c r="G14" s="27"/>
      <c r="H14" s="17"/>
      <c r="I14" s="17"/>
      <c r="J14" s="17"/>
    </row>
    <row r="15" spans="1:10" x14ac:dyDescent="0.25">
      <c r="A15" s="30"/>
      <c r="B15" s="30"/>
      <c r="C15" s="30"/>
      <c r="D15" s="29"/>
      <c r="E15" s="28"/>
      <c r="F15" s="27"/>
      <c r="G15" s="27"/>
      <c r="H15" s="17"/>
      <c r="I15" s="17"/>
      <c r="J15" s="17"/>
    </row>
    <row r="16" spans="1:10" x14ac:dyDescent="0.25">
      <c r="A16" s="135" t="s">
        <v>12</v>
      </c>
      <c r="B16" s="136"/>
      <c r="C16" s="136"/>
      <c r="D16" s="136"/>
      <c r="E16" s="136"/>
      <c r="F16" s="136"/>
      <c r="G16" s="137"/>
      <c r="H16" s="26">
        <f>SUM(H3:H15)</f>
        <v>0</v>
      </c>
      <c r="I16" s="26">
        <f>SUM(I3:I15)</f>
        <v>0</v>
      </c>
      <c r="J16" s="26">
        <f>SUM(J3:J15)</f>
        <v>0</v>
      </c>
    </row>
    <row r="19" spans="1:1" x14ac:dyDescent="0.25">
      <c r="A19" s="24" t="s">
        <v>9</v>
      </c>
    </row>
    <row r="20" spans="1:1" x14ac:dyDescent="0.25">
      <c r="A20" s="24" t="s">
        <v>10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2-02-21T12:39:23" text="21.02.2022 13:39:23"/>
    <f:field ref="FSCFOLIO_1_1001_SignaturesFldCtx_FSCFOLIO_1_1001_FieldLastSignatureRemark" text=""/>
    <f:field ref="FSCFOLIO_1_1001_FieldCurrentUser" text="Mag.  Maximilian Schmid"/>
    <f:field ref="FSCFOLIO_1_1001_FieldCurrentDate" text="22.02.2022 11:08"/>
    <f:field ref="CCAPRECONFIG_15_1001_Objektname" text="Anhang_MTG_ 3. Quartal_2021_Fit2Work" edit="true"/>
    <f:field ref="CCAPRECONFIG_15_1001_Objektname" text="Anhang_MTG_ 3. Quartal_2021_Fit2Work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124/J: Werbe- und PR-Ausgaben der Bundesregierung im zwei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9124/J: Werbe- und PR-Ausgaben der Bundesregierung im zweiten Halbjahr 2021 - Termin Parlament 22.02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Anhang_MTG_ 3. Quartal_2021_Fit2Work" edit="true"/>
    <f:field ref="objsubject" text="" edit="true"/>
    <f:field ref="objcreatedby" text="Burtscher, Stefan, BSc MSc"/>
    <f:field ref="objcreatedat" date="2022-01-11T13:28:18" text="11.01.2022 13:28:18"/>
    <f:field ref="objchangedby" text="Schmid, Maximilian, Mag. "/>
    <f:field ref="objmodifiedat" date="2022-02-22T10:56:58" text="22.02.2022 10:56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Q3_Übersicht</vt:lpstr>
      <vt:lpstr>Q3_DOOH</vt:lpstr>
      <vt:lpstr>Auftragsstandliste Print_DOOH</vt:lpstr>
      <vt:lpstr>RMA Aufschlüsselung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KRONAUS Robert</cp:lastModifiedBy>
  <cp:lastPrinted>2017-06-29T15:36:34Z</cp:lastPrinted>
  <dcterms:created xsi:type="dcterms:W3CDTF">2017-06-29T15:21:34Z</dcterms:created>
  <dcterms:modified xsi:type="dcterms:W3CDTF">2022-01-07T10:09:19Z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/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BMA - III (Arbeitsmarkt)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(PDion)9124/J-NR/2021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22.12.2021</vt:lpwstr>
  </property>
  <property name="FSC#EIBPRECONFIG@1.1001:OwnerEmail" pid="100" fmtid="{D5CDD505-2E9C-101B-9397-08002B2CF9AE}">
    <vt:lpwstr>stefan.burtscher@bma.gv.at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Nein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/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Stubenring 1 , 1010 Wien</vt:lpwstr>
  </property>
  <property name="FSC#EIBPRECONFIG@1.1001:FileOUName" pid="117" fmtid="{D5CDD505-2E9C-101B-9397-08002B2CF9AE}">
    <vt:lpwstr>BMA - I/4 (Verbindungsdienst, Parlamentarische Anfragen, Ministerrat und allgemeine Rechtsangelegenheiten)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COO.3000.100.1.964459</vt:lpwstr>
  </property>
  <property name="FSC#EIBPRECONFIG@1.1001:currentuserrolegroup" pid="122" fmtid="{D5CDD505-2E9C-101B-9397-08002B2CF9AE}">
    <vt:lpwstr>COO.3000.100.1.631035</vt:lpwstr>
  </property>
  <property name="FSC#EIBPRECONFIG@1.1001:currentuserroleposition" pid="123" fmtid="{D5CDD505-2E9C-101B-9397-08002B2CF9AE}">
    <vt:lpwstr>COO.1.1001.1.4328</vt:lpwstr>
  </property>
  <property name="FSC#EIBPRECONFIG@1.1001:currentuserroot" pid="124" fmtid="{D5CDD505-2E9C-101B-9397-08002B2CF9AE}">
    <vt:lpwstr>COO.3000.127.2.198738</vt:lpwstr>
  </property>
  <property name="FSC#EIBPRECONFIG@1.1001:toplevelobject" pid="125" fmtid="{D5CDD505-2E9C-101B-9397-08002B2CF9AE}">
    <vt:lpwstr>COO.3000.127.7.933349</vt:lpwstr>
  </property>
  <property name="FSC#EIBPRECONFIG@1.1001:objchangedby" pid="126" fmtid="{D5CDD505-2E9C-101B-9397-08002B2CF9AE}">
    <vt:lpwstr>Mag.  Maximilian Schmid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22.02.2022</vt:lpwstr>
  </property>
  <property name="FSC#EIBPRECONFIG@1.1001:objname" pid="129" fmtid="{D5CDD505-2E9C-101B-9397-08002B2CF9AE}">
    <vt:lpwstr>Anhang_x005f_MTG_x005f_ 3. Quartal_x005f_2021_x005f_Fit2Work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>Mag. Corinna Hofmarcher</vt:lpwstr>
  </property>
  <property name="FSC#EIBPRECONFIG@1.1001:FileResponsibleFirstnameSurname" pid="136" fmtid="{D5CDD505-2E9C-101B-9397-08002B2CF9AE}">
    <vt:lpwstr>Corinna Hofmarcher</vt:lpwstr>
  </property>
  <property name="FSC#EIBPRECONFIG@1.1001:FileResponsibleEmail" pid="137" fmtid="{D5CDD505-2E9C-101B-9397-08002B2CF9AE}">
    <vt:lpwstr>corinna.hofmarcher@bma.gv.at</vt:lpwstr>
  </property>
  <property name="FSC#EIBPRECONFIG@1.1001:FileResponsibleExtension" pid="138" fmtid="{D5CDD505-2E9C-101B-9397-08002B2CF9AE}">
    <vt:lpwstr>633545</vt:lpwstr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>Weiblich</vt:lpwstr>
  </property>
  <property name="FSC#EIBPRECONFIG@1.1001:FileResponsibleAddr" pid="141" fmtid="{D5CDD505-2E9C-101B-9397-08002B2CF9AE}">
    <vt:lpwstr>Taborstraße 1-3, 1020 Wien</vt:lpwstr>
  </property>
  <property name="FSC#EIBPRECONFIG@1.1001:OwnerPostTitle" pid="142" fmtid="{D5CDD505-2E9C-101B-9397-08002B2CF9AE}">
    <vt:lpwstr>BSc MSc</vt:lpwstr>
  </property>
  <property name="FSC#EIBPRECONFIG@1.1001:OwnerAddr" pid="143" fmtid="{D5CDD505-2E9C-101B-9397-08002B2CF9AE}">
    <vt:lpwstr>Stubenring 1,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9124/J: Werbe- und PR-Ausgaben der Bundesregierung im zweiten Halbjahr 2021 - Termin Parlament 22.02.2022</vt:lpwstr>
  </property>
  <property name="FSC#COOELAK@1.1001:FileReference" pid="154" fmtid="{D5CDD505-2E9C-101B-9397-08002B2CF9AE}">
    <vt:lpwstr>2021-0.903.920</vt:lpwstr>
  </property>
  <property name="FSC#COOELAK@1.1001:FileRefYear" pid="155" fmtid="{D5CDD505-2E9C-101B-9397-08002B2CF9AE}">
    <vt:lpwstr>2021</vt:lpwstr>
  </property>
  <property name="FSC#COOELAK@1.1001:FileRefOrdinal" pid="156" fmtid="{D5CDD505-2E9C-101B-9397-08002B2CF9AE}">
    <vt:lpwstr>903920</vt:lpwstr>
  </property>
  <property name="FSC#COOELAK@1.1001:FileRefOU" pid="157" fmtid="{D5CDD505-2E9C-101B-9397-08002B2CF9AE}">
    <vt:lpwstr>I/4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Stefan Burtscher, BSc MSc</vt:lpwstr>
  </property>
  <property name="FSC#COOELAK@1.1001:OwnerExtension" pid="160" fmtid="{D5CDD505-2E9C-101B-9397-08002B2CF9AE}">
    <vt:lpwstr>630106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BMA - III (Arbeitsmarkt)</vt:lpwstr>
  </property>
  <property name="FSC#COOELAK@1.1001:CreatedAt" pid="167" fmtid="{D5CDD505-2E9C-101B-9397-08002B2CF9AE}">
    <vt:lpwstr>11.01.2022</vt:lpwstr>
  </property>
  <property name="FSC#COOELAK@1.1001:OU" pid="168" fmtid="{D5CDD505-2E9C-101B-9397-08002B2CF9AE}">
    <vt:lpwstr>BMA - I/4 (Verbindungsdienst, Parlamentarische Anfragen, Ministerrat und allgemeine Rechtsangelegenheiten)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*COO.3000.127.7.945309*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*2021-0.903.920*</vt:lpwstr>
  </property>
  <property name="FSC#COOELAK@1.1001:ExternalRef" pid="173" fmtid="{D5CDD505-2E9C-101B-9397-08002B2CF9AE}">
    <vt:lpwstr>BKA - PDion (PDion)9124/J-NR/2021</vt:lpwstr>
  </property>
  <property name="FSC#COOELAK@1.1001:IncomingNumber" pid="174" fmtid="{D5CDD505-2E9C-101B-9397-08002B2CF9AE}">
    <vt:lpwstr>2021-0.903.920-1-E</vt:lpwstr>
  </property>
  <property name="FSC#COOELAK@1.1001:IncomingSubject" pid="175" fmtid="{D5CDD505-2E9C-101B-9397-08002B2CF9AE}">
    <vt:lpwstr>9124/J: Werbe- und PR-Ausgaben der Bundesregierung im zweiten Halbjahr 2021</vt:lpwstr>
  </property>
  <property name="FSC#COOELAK@1.1001:ProcessResponsible" pid="176" fmtid="{D5CDD505-2E9C-101B-9397-08002B2CF9AE}">
    <vt:lpwstr>Hofmarcher, Corinna Mag.</vt:lpwstr>
  </property>
  <property name="FSC#COOELAK@1.1001:ProcessResponsiblePhone" pid="177" fmtid="{D5CDD505-2E9C-101B-9397-08002B2CF9AE}">
    <vt:lpwstr>+43 (1) 71100-633545</vt:lpwstr>
  </property>
  <property name="FSC#COOELAK@1.1001:ProcessResponsibleMail" pid="178" fmtid="{D5CDD505-2E9C-101B-9397-08002B2CF9AE}">
    <vt:lpwstr>corinna.hofmarcher@bma.gv.at</vt:lpwstr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100.450</vt:lpwstr>
  </property>
  <property name="FSC#COOELAK@1.1001:CurrentUserRolePos" pid="186" fmtid="{D5CDD505-2E9C-101B-9397-08002B2CF9AE}">
    <vt:lpwstr>Sachbearbeiter/in</vt:lpwstr>
  </property>
  <property name="FSC#COOELAK@1.1001:CurrentUserEmail" pid="187" fmtid="{D5CDD505-2E9C-101B-9397-08002B2CF9AE}">
    <vt:lpwstr>maximilian.schmid@bma.gv.at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ATSTATECFG@1.1001:DepartmentDVR" pid="205" fmtid="{D5CDD505-2E9C-101B-9397-08002B2CF9AE}">
    <vt:lpwstr/>
  </property>
  <property name="FSC#ATSTATECFG@1.1001:DepartmentUID" pid="206" fmtid="{D5CDD505-2E9C-101B-9397-08002B2CF9AE}">
    <vt:lpwstr/>
  </property>
  <property name="FSC#ATSTATECFG@1.1001:SubfileReference" pid="207" fmtid="{D5CDD505-2E9C-101B-9397-08002B2CF9AE}">
    <vt:lpwstr/>
  </property>
  <property name="FSC#ATSTATECFG@1.1001:Clause" pid="208" fmtid="{D5CDD505-2E9C-101B-9397-08002B2CF9AE}">
    <vt:lpwstr/>
  </property>
  <property name="FSC#ATSTATECFG@1.1001:ApprovedSignature" pid="209" fmtid="{D5CDD505-2E9C-101B-9397-08002B2CF9AE}">
    <vt:lpwstr/>
  </property>
  <property name="FSC#ATSTATECFG@1.1001:BankAccount" pid="210" fmtid="{D5CDD505-2E9C-101B-9397-08002B2CF9AE}">
    <vt:lpwstr/>
  </property>
  <property name="FSC#ATSTATECFG@1.1001:BankAccountOwner" pid="211" fmtid="{D5CDD505-2E9C-101B-9397-08002B2CF9AE}">
    <vt:lpwstr/>
  </property>
  <property name="FSC#ATSTATECFG@1.1001:BankInstitute" pid="212" fmtid="{D5CDD505-2E9C-101B-9397-08002B2CF9AE}">
    <vt:lpwstr/>
  </property>
  <property name="FSC#ATSTATECFG@1.1001:BankAccountID" pid="213" fmtid="{D5CDD505-2E9C-101B-9397-08002B2CF9AE}">
    <vt:lpwstr/>
  </property>
  <property name="FSC#ATSTATECFG@1.1001:BankAccountIBAN" pid="214" fmtid="{D5CDD505-2E9C-101B-9397-08002B2CF9AE}">
    <vt:lpwstr/>
  </property>
  <property name="FSC#ATSTATECFG@1.1001:BankAccountBIC" pid="215" fmtid="{D5CDD505-2E9C-101B-9397-08002B2CF9AE}">
    <vt:lpwstr/>
  </property>
  <property name="FSC#ATSTATECFG@1.1001:BankName" pid="216" fmtid="{D5CDD505-2E9C-101B-9397-08002B2CF9AE}">
    <vt:lpwstr/>
  </property>
  <property name="FSC#COOELAK@1.1001:ObjectAddressees" pid="217" fmtid="{D5CDD505-2E9C-101B-9397-08002B2CF9AE}">
    <vt:lpwstr/>
  </property>
  <property name="FSC#COOELAK@1.1001:replyreference" pid="218" fmtid="{D5CDD505-2E9C-101B-9397-08002B2CF9AE}">
    <vt:lpwstr/>
  </property>
  <property name="FSC#ATPRECONFIG@1.1001:ChargePreview" pid="219" fmtid="{D5CDD505-2E9C-101B-9397-08002B2CF9AE}">
    <vt:lpwstr/>
  </property>
  <property name="FSC#ATSTATECFG@1.1001:ExternalFile" pid="220" fmtid="{D5CDD505-2E9C-101B-9397-08002B2CF9AE}">
    <vt:lpwstr/>
  </property>
  <property name="FSC#COOSYSTEM@1.1:Container" pid="221" fmtid="{D5CDD505-2E9C-101B-9397-08002B2CF9AE}">
    <vt:lpwstr>COO.3000.127.7.945309</vt:lpwstr>
  </property>
  <property name="FSC#FSCFOLIO@1.1001:docpropproject" pid="222" fmtid="{D5CDD505-2E9C-101B-9397-08002B2CF9AE}">
    <vt:lpwstr/>
  </property>
  <property name="FSC$NOPARSEFILE" pid="223" fmtid="{D5CDD505-2E9C-101B-9397-08002B2CF9AE}">
    <vt:bool>true</vt:bool>
  </property>
</Properties>
</file>