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Perauer\Zwischenablage\"/>
    </mc:Choice>
  </mc:AlternateContent>
  <xr:revisionPtr revIDLastSave="0" documentId="8_{1B3137FD-F7CB-4EC8-91C2-E75EBA73D623}" xr6:coauthVersionLast="47" xr6:coauthVersionMax="47" xr10:uidLastSave="{00000000-0000-0000-0000-000000000000}"/>
  <bookViews>
    <workbookView xWindow="-120" yWindow="-120" windowWidth="29040" windowHeight="15720" xr2:uid="{9211ADAF-71D6-4C92-8C82-BC2FDE66E508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Sheet1!$E$3:$AB$67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 s="1"/>
  <c r="F24" i="1" l="1"/>
  <c r="F66" i="1"/>
  <c r="G65" i="1" s="1"/>
  <c r="F57" i="1"/>
  <c r="F56" i="1"/>
  <c r="F41" i="1"/>
  <c r="G35" i="1" s="1"/>
  <c r="H15" i="1"/>
  <c r="G36" i="1" l="1"/>
  <c r="G41" i="1"/>
  <c r="F58" i="1"/>
  <c r="G39" i="1"/>
  <c r="G34" i="1"/>
  <c r="G40" i="1"/>
  <c r="G38" i="1"/>
  <c r="G37" i="1"/>
  <c r="G64" i="1"/>
  <c r="G66" i="1"/>
  <c r="F15" i="1"/>
  <c r="G57" i="1" l="1"/>
  <c r="G58" i="1"/>
  <c r="G56" i="1"/>
</calcChain>
</file>

<file path=xl/sharedStrings.xml><?xml version="1.0" encoding="utf-8"?>
<sst xmlns="http://schemas.openxmlformats.org/spreadsheetml/2006/main" count="62" uniqueCount="48">
  <si>
    <t>Grand Total</t>
  </si>
  <si>
    <t>National</t>
  </si>
  <si>
    <t>Regional Window</t>
  </si>
  <si>
    <t>WHR</t>
  </si>
  <si>
    <t>CRW</t>
  </si>
  <si>
    <t>SUW Regular</t>
  </si>
  <si>
    <t>SUW-SML</t>
  </si>
  <si>
    <t>Other</t>
  </si>
  <si>
    <t>IDA20</t>
  </si>
  <si>
    <t>IDA19</t>
  </si>
  <si>
    <t>IDA18</t>
  </si>
  <si>
    <t>Region</t>
  </si>
  <si>
    <t>Eastern and Southern Africa (AFE)</t>
  </si>
  <si>
    <t>Western  and Central Africa (AFW)</t>
  </si>
  <si>
    <t>East Asia and Pacific (EAP)</t>
  </si>
  <si>
    <t>Eastern Europe and Central Asia (ECA)</t>
  </si>
  <si>
    <t>Latin America and Caribbean (LAC)</t>
  </si>
  <si>
    <t>Middle East and North Africa (MNA)</t>
  </si>
  <si>
    <t>South Asia Region (SAR)</t>
  </si>
  <si>
    <t>Sector</t>
  </si>
  <si>
    <t>Social</t>
  </si>
  <si>
    <t>Infrastructure</t>
  </si>
  <si>
    <t>% Share</t>
  </si>
  <si>
    <t>FCS</t>
  </si>
  <si>
    <t>Non-FCS</t>
  </si>
  <si>
    <t>IDA only</t>
  </si>
  <si>
    <t>Others</t>
  </si>
  <si>
    <t>Lending Eligibility</t>
  </si>
  <si>
    <t>FCS Status</t>
  </si>
  <si>
    <t>2/ Cancellations which were recommitted are included in the calculations</t>
  </si>
  <si>
    <t>3/ IDA20 includes CRW+ Commitments but excludes SPUR commitments</t>
  </si>
  <si>
    <r>
      <rPr>
        <i/>
        <vertAlign val="superscript"/>
        <sz val="11"/>
        <color theme="1"/>
        <rFont val="Aptos Narrow"/>
        <family val="2"/>
        <scheme val="minor"/>
      </rPr>
      <t>1/</t>
    </r>
    <r>
      <rPr>
        <i/>
        <sz val="11"/>
        <color theme="1"/>
        <rFont val="Aptos Narrow"/>
        <family val="2"/>
        <scheme val="minor"/>
      </rPr>
      <t xml:space="preserve"> Commitments were average over three FY's in each replenishment cycle for IDA18 and IDA20 and over two FY's for IDA19</t>
    </r>
  </si>
  <si>
    <t xml:space="preserve">2. Average Commitments by FY </t>
  </si>
  <si>
    <t>3. Commitment Volumes and Share by Region in IDA20</t>
  </si>
  <si>
    <t>4. Commitment Volumes and Share by Sectors in IDA20</t>
  </si>
  <si>
    <t>5. Commitment Volumes and Share to FCS Countries in IDA20</t>
  </si>
  <si>
    <t>6. Commitment Volumes and Share to IDA-Only Countries in IDA20</t>
  </si>
  <si>
    <r>
      <t>Average Commitments by FY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($, m)</t>
    </r>
  </si>
  <si>
    <t>1/ Commitment Amounts are net of PSW commitments</t>
  </si>
  <si>
    <t>Total IDA 
($ mn)</t>
  </si>
  <si>
    <t>AFE</t>
  </si>
  <si>
    <t>AFW</t>
  </si>
  <si>
    <t>EAP</t>
  </si>
  <si>
    <t>ECA</t>
  </si>
  <si>
    <t>LAC</t>
  </si>
  <si>
    <t>MNA</t>
  </si>
  <si>
    <t>SAR</t>
  </si>
  <si>
    <t>1. Commitment volumes- IDA18 to IDA20 by Windows ($, Mn)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</si>
</sst>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,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vertAlign val="superscript"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9" fontId="0" fillId="0" borderId="0" xfId="1" applyFont="1"/>
    <xf numFmtId="0" fontId="0" fillId="0" borderId="1" xfId="0" applyBorder="1"/>
    <xf numFmtId="0" fontId="2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9" fontId="0" fillId="0" borderId="1" xfId="1" applyFont="1" applyBorder="1"/>
    <xf numFmtId="164" fontId="2" fillId="0" borderId="1" xfId="0" applyNumberFormat="1" applyFont="1" applyBorder="1"/>
    <xf numFmtId="9" fontId="2" fillId="0" borderId="1" xfId="1" applyFont="1" applyBorder="1"/>
    <xf numFmtId="0" fontId="2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2" fillId="0" borderId="1" xfId="0" applyFont="1" applyBorder="1" applyAlignment="1">
      <alignment horizontal="right" wrapText="1"/>
    </xf>
    <xf numFmtId="0" fontId="7" fillId="0" borderId="0" xfId="0" applyFont="1"/>
    <xf numFmtId="0" fontId="4" fillId="0" borderId="0" xfId="0" applyFont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externalLink" Target="externalLinks/externalLink2.xml"></Relationship><Relationship Id="rId7" Type="http://schemas.openxmlformats.org/officeDocument/2006/relationships/calcChain" Target="calcChain.xml"></Relationship><Relationship Id="rId2" Type="http://schemas.openxmlformats.org/officeDocument/2006/relationships/externalLink" Target="externalLinks/externalLink1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8" Type="http://schemas.openxmlformats.org/officeDocument/2006/relationships/customXml" Target="../customXml/item1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7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70" b="1">
                <a:solidFill>
                  <a:sysClr val="windowText" lastClr="000000"/>
                </a:solidFill>
              </a:rPr>
              <a:t>1. Commitment volumes- IDA18 to IDA20 by Windows ($, Mn)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7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Sheet1!$E$8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Sheet1!$F$7:$H$7</c:f>
              <c:strCache>
                <c:ptCount val="3"/>
                <c:pt idx="0">
                  <c:v>IDA18</c:v>
                </c:pt>
                <c:pt idx="1">
                  <c:v>IDA19</c:v>
                </c:pt>
                <c:pt idx="2">
                  <c:v>IDA20</c:v>
                </c:pt>
              </c:strCache>
            </c:strRef>
          </c:cat>
          <c:val>
            <c:numRef>
              <c:f>Sheet1!$F$8:$H$8</c:f>
              <c:numCache>
                <c:formatCode>#,##0,,</c:formatCode>
                <c:ptCount val="3"/>
                <c:pt idx="0">
                  <c:v>58283164313</c:v>
                </c:pt>
                <c:pt idx="1">
                  <c:v>59833794960</c:v>
                </c:pt>
                <c:pt idx="2">
                  <c:v>69021957734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6-4041-9537-1CB9FD3579AD}"/>
            </c:ext>
          </c:extLst>
        </c:ser>
        <c:ser>
          <c:idx val="1"/>
          <c:order val="1"/>
          <c:tx>
            <c:strRef>
              <c:f>Sheet1!$E$9</c:f>
              <c:strCache>
                <c:ptCount val="1"/>
                <c:pt idx="0">
                  <c:v>Regional Window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388888888888889"/>
                  <c:y val="5.09849810440361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96-4041-9537-1CB9FD3579AD}"/>
                </c:ext>
              </c:extLst>
            </c:dLbl>
            <c:dLbl>
              <c:idx val="1"/>
              <c:layout>
                <c:manualLayout>
                  <c:x val="0.1249999999999999"/>
                  <c:y val="2.31481481481481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E96-4041-9537-1CB9FD3579AD}"/>
                </c:ext>
              </c:extLst>
            </c:dLbl>
            <c:dLbl>
              <c:idx val="2"/>
              <c:layout>
                <c:manualLayout>
                  <c:x val="0.1249999999999999"/>
                  <c:y val="1.3915864683581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96-4041-9537-1CB9FD357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Sheet1!$F$7:$H$7</c:f>
              <c:strCache>
                <c:ptCount val="3"/>
                <c:pt idx="0">
                  <c:v>IDA18</c:v>
                </c:pt>
                <c:pt idx="1">
                  <c:v>IDA19</c:v>
                </c:pt>
                <c:pt idx="2">
                  <c:v>IDA20</c:v>
                </c:pt>
              </c:strCache>
            </c:strRef>
          </c:cat>
          <c:val>
            <c:numRef>
              <c:f>Sheet1!$F$9:$H$9</c:f>
              <c:numCache>
                <c:formatCode>#,##0,,</c:formatCode>
                <c:ptCount val="3"/>
                <c:pt idx="0">
                  <c:v>5026527064</c:v>
                </c:pt>
                <c:pt idx="1">
                  <c:v>5896338000</c:v>
                </c:pt>
                <c:pt idx="2">
                  <c:v>7754209334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6-4041-9537-1CB9FD3579AD}"/>
            </c:ext>
          </c:extLst>
        </c:ser>
        <c:ser>
          <c:idx val="2"/>
          <c:order val="2"/>
          <c:tx>
            <c:strRef>
              <c:f>Sheet1!$E$10</c:f>
              <c:strCache>
                <c:ptCount val="1"/>
                <c:pt idx="0">
                  <c:v>WHR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3333333333333333"/>
                  <c:y val="-1.0571595217264509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96-4041-9537-1CB9FD3579AD}"/>
                </c:ext>
              </c:extLst>
            </c:dLbl>
            <c:dLbl>
              <c:idx val="1"/>
              <c:layout>
                <c:manualLayout>
                  <c:x val="0.12777777777777768"/>
                  <c:y val="-1.85399768250290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96-4041-9537-1CB9FD3579AD}"/>
                </c:ext>
              </c:extLst>
            </c:dLbl>
            <c:dLbl>
              <c:idx val="2"/>
              <c:layout>
                <c:manualLayout>
                  <c:x val="0.11944444444444434"/>
                  <c:y val="-7.4101049868766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96-4041-9537-1CB9FD357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Sheet1!$F$7:$H$7</c:f>
              <c:strCache>
                <c:ptCount val="3"/>
                <c:pt idx="0">
                  <c:v>IDA18</c:v>
                </c:pt>
                <c:pt idx="1">
                  <c:v>IDA19</c:v>
                </c:pt>
                <c:pt idx="2">
                  <c:v>IDA20</c:v>
                </c:pt>
              </c:strCache>
            </c:strRef>
          </c:cat>
          <c:val>
            <c:numRef>
              <c:f>Sheet1!$F$10:$H$10</c:f>
              <c:numCache>
                <c:formatCode>#,##0,,</c:formatCode>
                <c:ptCount val="3"/>
                <c:pt idx="0">
                  <c:v>1849500000</c:v>
                </c:pt>
                <c:pt idx="1">
                  <c:v>1270500000</c:v>
                </c:pt>
                <c:pt idx="2">
                  <c:v>2331200000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6-4041-9537-1CB9FD3579AD}"/>
            </c:ext>
          </c:extLst>
        </c:ser>
        <c:ser>
          <c:idx val="3"/>
          <c:order val="3"/>
          <c:tx>
            <c:strRef>
              <c:f>Sheet1!$E$11</c:f>
              <c:strCache>
                <c:ptCount val="1"/>
                <c:pt idx="0">
                  <c:v>CRW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3888888888888884"/>
                  <c:y val="-5.098498104403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96-4041-9537-1CB9FD3579AD}"/>
                </c:ext>
              </c:extLst>
            </c:dLbl>
            <c:dLbl>
              <c:idx val="1"/>
              <c:layout>
                <c:manualLayout>
                  <c:x val="0.1249999999999999"/>
                  <c:y val="-6.4814814814814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96-4041-9537-1CB9FD3579AD}"/>
                </c:ext>
              </c:extLst>
            </c:dLbl>
            <c:dLbl>
              <c:idx val="2"/>
              <c:layout>
                <c:manualLayout>
                  <c:x val="0.12222222222222222"/>
                  <c:y val="-4.243778136006664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E96-4041-9537-1CB9FD357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Sheet1!$F$7:$H$7</c:f>
              <c:strCache>
                <c:ptCount val="3"/>
                <c:pt idx="0">
                  <c:v>IDA18</c:v>
                </c:pt>
                <c:pt idx="1">
                  <c:v>IDA19</c:v>
                </c:pt>
                <c:pt idx="2">
                  <c:v>IDA20</c:v>
                </c:pt>
              </c:strCache>
            </c:strRef>
          </c:cat>
          <c:val>
            <c:numRef>
              <c:f>Sheet1!$F$11:$H$11</c:f>
              <c:numCache>
                <c:formatCode>#,##0,,</c:formatCode>
                <c:ptCount val="3"/>
                <c:pt idx="0">
                  <c:v>2585260000</c:v>
                </c:pt>
                <c:pt idx="1">
                  <c:v>2112100000</c:v>
                </c:pt>
                <c:pt idx="2">
                  <c:v>3904750000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96-4041-9537-1CB9FD3579AD}"/>
            </c:ext>
          </c:extLst>
        </c:ser>
        <c:ser>
          <c:idx val="4"/>
          <c:order val="4"/>
          <c:tx>
            <c:strRef>
              <c:f>Sheet1!$E$12</c:f>
              <c:strCache>
                <c:ptCount val="1"/>
                <c:pt idx="0">
                  <c:v>SUW Regular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4166666666666666"/>
                  <c:y val="-7.8789370078740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96-4041-9537-1CB9FD3579AD}"/>
                </c:ext>
              </c:extLst>
            </c:dLbl>
            <c:dLbl>
              <c:idx val="1"/>
              <c:layout>
                <c:manualLayout>
                  <c:x val="0.1249999999999999"/>
                  <c:y val="-0.120370370370370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96-4041-9537-1CB9FD3579AD}"/>
                </c:ext>
              </c:extLst>
            </c:dLbl>
            <c:dLbl>
              <c:idx val="2"/>
              <c:layout>
                <c:manualLayout>
                  <c:x val="0.11944444444444434"/>
                  <c:y val="-9.25925925925926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E96-4041-9537-1CB9FD357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Sheet1!$F$7:$H$7</c:f>
              <c:strCache>
                <c:ptCount val="3"/>
                <c:pt idx="0">
                  <c:v>IDA18</c:v>
                </c:pt>
                <c:pt idx="1">
                  <c:v>IDA19</c:v>
                </c:pt>
                <c:pt idx="2">
                  <c:v>IDA20</c:v>
                </c:pt>
              </c:strCache>
            </c:strRef>
          </c:cat>
          <c:val>
            <c:numRef>
              <c:f>Sheet1!$F$12:$H$12</c:f>
              <c:numCache>
                <c:formatCode>#,##0,,</c:formatCode>
                <c:ptCount val="3"/>
                <c:pt idx="0">
                  <c:v>6560480000</c:v>
                </c:pt>
                <c:pt idx="1">
                  <c:v>3049000000</c:v>
                </c:pt>
                <c:pt idx="2">
                  <c:v>6936900000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6-4041-9537-1CB9FD3579AD}"/>
            </c:ext>
          </c:extLst>
        </c:ser>
        <c:ser>
          <c:idx val="5"/>
          <c:order val="5"/>
          <c:tx>
            <c:strRef>
              <c:f>Sheet1!$E$13</c:f>
              <c:strCache>
                <c:ptCount val="1"/>
                <c:pt idx="0">
                  <c:v>SUW-SML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.11388888888888879"/>
                  <c:y val="-0.111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E96-4041-9537-1CB9FD357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Sheet1!$F$7:$H$7</c:f>
              <c:strCache>
                <c:ptCount val="3"/>
                <c:pt idx="0">
                  <c:v>IDA18</c:v>
                </c:pt>
                <c:pt idx="1">
                  <c:v>IDA19</c:v>
                </c:pt>
                <c:pt idx="2">
                  <c:v>IDA20</c:v>
                </c:pt>
              </c:strCache>
            </c:strRef>
          </c:cat>
          <c:val>
            <c:numRef>
              <c:f>Sheet1!$F$13:$H$13</c:f>
              <c:numCache>
                <c:formatCode>#,##0,,</c:formatCode>
                <c:ptCount val="3"/>
                <c:pt idx="2">
                  <c:v>7970464100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96-4041-9537-1CB9FD3579AD}"/>
            </c:ext>
          </c:extLst>
        </c:ser>
        <c:ser>
          <c:idx val="6"/>
          <c:order val="6"/>
          <c:tx>
            <c:strRef>
              <c:f>Sheet1!$E$14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3888888888888884"/>
                  <c:y val="-0.1205260279965004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96-4041-9537-1CB9FD3579AD}"/>
                </c:ext>
              </c:extLst>
            </c:dLbl>
            <c:dLbl>
              <c:idx val="1"/>
              <c:layout>
                <c:manualLayout>
                  <c:x val="0.1249999999999999"/>
                  <c:y val="-0.162037037037037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96-4041-9537-1CB9FD3579AD}"/>
                </c:ext>
              </c:extLst>
            </c:dLbl>
            <c:dLbl>
              <c:idx val="2"/>
              <c:layout>
                <c:manualLayout>
                  <c:x val="0.11388888888888889"/>
                  <c:y val="-0.152777777777777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96-4041-9537-1CB9FD357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Sheet1!$F$7:$H$7</c:f>
              <c:strCache>
                <c:ptCount val="3"/>
                <c:pt idx="0">
                  <c:v>IDA18</c:v>
                </c:pt>
                <c:pt idx="1">
                  <c:v>IDA19</c:v>
                </c:pt>
                <c:pt idx="2">
                  <c:v>IDA20</c:v>
                </c:pt>
              </c:strCache>
            </c:strRef>
          </c:cat>
          <c:val>
            <c:numRef>
              <c:f>Sheet1!$F$14:$H$14</c:f>
              <c:numCache>
                <c:formatCode>#,##0,,</c:formatCode>
                <c:ptCount val="3"/>
                <c:pt idx="0">
                  <c:v>2052290000</c:v>
                </c:pt>
                <c:pt idx="1">
                  <c:v>2850518946</c:v>
                </c:pt>
                <c:pt idx="2">
                  <c:v>88070000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96-4041-9537-1CB9FD3579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30473344"/>
        <c:axId val="1330472864"/>
      </c:barChart>
      <c:catAx>
        <c:axId val="133047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472864"/>
        <c:crosses val="autoZero"/>
        <c:auto val="1"/>
        <c:lblAlgn val="ctr"/>
        <c:lblOffset val="100"/>
        <c:noMultiLvlLbl val="0"/>
      </c:catAx>
      <c:valAx>
        <c:axId val="1330472864"/>
        <c:scaling>
          <c:orientation val="minMax"/>
        </c:scaling>
        <c:delete val="0"/>
        <c:axPos val="l"/>
        <c:numFmt formatCode="#,##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47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2. Average Commitments by FY ($, Mn)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Sheet1!$E$24:$E$26</c:f>
              <c:strCache>
                <c:ptCount val="3"/>
                <c:pt idx="0">
                  <c:v>IDA18</c:v>
                </c:pt>
                <c:pt idx="1">
                  <c:v>IDA19</c:v>
                </c:pt>
                <c:pt idx="2">
                  <c:v>IDA20</c:v>
                </c:pt>
              </c:strCache>
            </c:strRef>
          </c:cat>
          <c:val>
            <c:numRef>
              <c:f>Sheet1!$F$24:$F$26</c:f>
              <c:numCache>
                <c:formatCode>#,##0,,</c:formatCode>
                <c:ptCount val="3"/>
                <c:pt idx="0">
                  <c:v>24668417302</c:v>
                </c:pt>
                <c:pt idx="1">
                  <c:v>37502625953</c:v>
                </c:pt>
                <c:pt idx="2">
                  <c:v>32669183722.666668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5-42E9-A9BB-F093501DCB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22598560"/>
        <c:axId val="1322600000"/>
      </c:barChart>
      <c:catAx>
        <c:axId val="13225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600000"/>
        <c:crosses val="autoZero"/>
        <c:auto val="1"/>
        <c:lblAlgn val="ctr"/>
        <c:lblOffset val="100"/>
        <c:noMultiLvlLbl val="0"/>
      </c:catAx>
      <c:valAx>
        <c:axId val="1322600000"/>
        <c:scaling>
          <c:orientation val="minMax"/>
        </c:scaling>
        <c:delete val="0"/>
        <c:axPos val="l"/>
        <c:numFmt formatCode="#,##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259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3. Commitment Volumes and Share by Region in IDA20 ($, Mn)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3.05980528511821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3-461B-A9D6-F7E49C3E892F}"/>
                </c:ext>
              </c:extLst>
            </c:dLbl>
            <c:dLbl>
              <c:idx val="4"/>
              <c:layout>
                <c:manualLayout>
                  <c:x val="0"/>
                  <c:y val="-1.3888888888889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3-461B-A9D6-F7E49C3E892F}"/>
                </c:ext>
              </c:extLst>
            </c:dLbl>
            <c:dLbl>
              <c:idx val="6"/>
              <c:layout>
                <c:manualLayout>
                  <c:x val="-3.8942976356050173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3-461B-A9D6-F7E49C3E8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Sheet1!$F$34:$F$40</c:f>
              <c:numCache>
                <c:formatCode>#,##0,,</c:formatCode>
                <c:ptCount val="7"/>
                <c:pt idx="0">
                  <c:v>38440950000</c:v>
                </c:pt>
                <c:pt idx="1">
                  <c:v>31214020000</c:v>
                </c:pt>
                <c:pt idx="2">
                  <c:v>3403424069</c:v>
                </c:pt>
                <c:pt idx="3">
                  <c:v>4181580000</c:v>
                </c:pt>
                <c:pt idx="4">
                  <c:v>1530957044</c:v>
                </c:pt>
                <c:pt idx="5">
                  <c:v>1367000000</c:v>
                </c:pt>
                <c:pt idx="6">
                  <c:v>17869620055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Sheet1!$C$34:$C$40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B3-461B-A9D6-F7E49C3E8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6777888"/>
        <c:axId val="1336777408"/>
      </c:barChart>
      <c:lineChart>
        <c:grouping val="standard"/>
        <c:varyColors val="0"/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1015189512993745E-2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ysClr val="windowText" lastClr="000000"/>
                        </a:solidFill>
                      </a:rPr>
                      <a:t>(</a:t>
                    </a:r>
                    <a:fld id="{E15739A3-C79E-492C-870C-3841A6DDF88D}" type="VALUE">
                      <a:rPr lang="en-US" sz="900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r>
                      <a:rPr lang="en-US" sz="90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8B3-461B-A9D6-F7E49C3E892F}"/>
                </c:ext>
              </c:extLst>
            </c:dLbl>
            <c:dLbl>
              <c:idx val="1"/>
              <c:layout>
                <c:manualLayout>
                  <c:x val="2.1015189512993769E-2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ysClr val="windowText" lastClr="000000"/>
                        </a:solidFill>
                      </a:rPr>
                      <a:t>(</a:t>
                    </a:r>
                    <a:fld id="{23F6F2DC-1205-48EE-B702-4A99B9AD5ECC}" type="VALUE">
                      <a:rPr lang="en-US" sz="900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r>
                      <a:rPr lang="en-US" sz="90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8B3-461B-A9D6-F7E49C3E892F}"/>
                </c:ext>
              </c:extLst>
            </c:dLbl>
            <c:dLbl>
              <c:idx val="2"/>
              <c:layout>
                <c:manualLayout>
                  <c:x val="-1.71489273159353E-2"/>
                  <c:y val="-4.1666666666666838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ysClr val="windowText" lastClr="000000"/>
                        </a:solidFill>
                      </a:rPr>
                      <a:t>(</a:t>
                    </a:r>
                    <a:fld id="{1EA49CF7-40EA-4A7E-B69E-8C4B637D4EE1}" type="VALUE">
                      <a:rPr lang="en-US" sz="900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r>
                      <a:rPr lang="en-US" sz="900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8B3-461B-A9D6-F7E49C3E892F}"/>
                </c:ext>
              </c:extLst>
            </c:dLbl>
            <c:dLbl>
              <c:idx val="3"/>
              <c:layout>
                <c:manualLayout>
                  <c:x val="7.8858431986683162E-3"/>
                  <c:y val="-4.629629629629629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(</a:t>
                    </a:r>
                    <a:fld id="{89D99EE5-2DCA-4DB7-8508-129CA651AACB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[WERT]</a:t>
                    </a:fld>
                    <a:r>
                      <a:rPr lang="en-US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8B3-461B-A9D6-F7E49C3E892F}"/>
                </c:ext>
              </c:extLst>
            </c:dLbl>
            <c:dLbl>
              <c:idx val="4"/>
              <c:layout>
                <c:manualLayout>
                  <c:x val="7.8858431986683162E-3"/>
                  <c:y val="-6.4814814814814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</a:t>
                    </a:r>
                    <a:fld id="{5798139E-42D8-4EA7-9670-39DB0F439BB5}" type="VALUE">
                      <a:rPr lang="en-US"/>
                      <a:pPr/>
                      <a:t>[WERT]</a:t>
                    </a:fld>
                    <a:r>
                      <a:rPr lang="en-US"/>
                      <a:t>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8B3-461B-A9D6-F7E49C3E892F}"/>
                </c:ext>
              </c:extLst>
            </c:dLbl>
            <c:dLbl>
              <c:idx val="5"/>
              <c:layout>
                <c:manualLayout>
                  <c:x val="1.3449125535247001E-2"/>
                  <c:y val="-4.62962962962962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</a:t>
                    </a:r>
                    <a:fld id="{430405B4-4A21-4567-98F9-B00D8F7FC11F}" type="VALUE">
                      <a:rPr lang="en-US"/>
                      <a:pPr/>
                      <a:t>[WERT]</a:t>
                    </a:fld>
                    <a:r>
                      <a:rPr lang="en-US"/>
                      <a:t>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8B3-461B-A9D6-F7E49C3E892F}"/>
                </c:ext>
              </c:extLst>
            </c:dLbl>
            <c:dLbl>
              <c:idx val="6"/>
              <c:layout>
                <c:manualLayout>
                  <c:x val="-1.5146145674767009E-2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</a:t>
                    </a:r>
                    <a:fld id="{5B6935FF-CBDF-4C9C-B6B4-CDC2B7AE89C4}" type="VALUE">
                      <a:rPr lang="en-US"/>
                      <a:pPr/>
                      <a:t>[WERT]</a:t>
                    </a:fld>
                    <a:r>
                      <a:rPr lang="en-US"/>
                      <a:t>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8B3-461B-A9D6-F7E49C3E89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Sheet1!$G$34:$G$40</c:f>
              <c:numCache>
                <c:formatCode>0%</c:formatCode>
                <c:ptCount val="7"/>
                <c:pt idx="0">
                  <c:v>0.39222436987642212</c:v>
                </c:pt>
                <c:pt idx="1">
                  <c:v>0.31848586795617795</c:v>
                </c:pt>
                <c:pt idx="2">
                  <c:v>3.472614128646076E-2</c:v>
                </c:pt>
                <c:pt idx="3">
                  <c:v>4.2665896149492906E-2</c:v>
                </c:pt>
                <c:pt idx="4">
                  <c:v>1.5620807027161657E-2</c:v>
                </c:pt>
                <c:pt idx="5">
                  <c:v>1.3947904867623434E-2</c:v>
                </c:pt>
                <c:pt idx="6">
                  <c:v>0.1823290128366612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Sheet1!$C$34:$C$40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B3-461B-A9D6-F7E49C3E8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775008"/>
        <c:axId val="1336774048"/>
      </c:lineChart>
      <c:catAx>
        <c:axId val="133677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777408"/>
        <c:crosses val="autoZero"/>
        <c:auto val="1"/>
        <c:lblAlgn val="ctr"/>
        <c:lblOffset val="100"/>
        <c:noMultiLvlLbl val="0"/>
      </c:catAx>
      <c:valAx>
        <c:axId val="1336777408"/>
        <c:scaling>
          <c:orientation val="minMax"/>
        </c:scaling>
        <c:delete val="0"/>
        <c:axPos val="l"/>
        <c:numFmt formatCode="#,##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777888"/>
        <c:crosses val="autoZero"/>
        <c:crossBetween val="between"/>
      </c:valAx>
      <c:valAx>
        <c:axId val="1336774048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6775008"/>
        <c:crosses val="max"/>
        <c:crossBetween val="between"/>
      </c:valAx>
      <c:catAx>
        <c:axId val="1336775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36774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4. Commitment Volumes and Share by Sectors in IDA20 ($, Mn)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Sheet1!$E$47:$E$49</c:f>
              <c:strCache>
                <c:ptCount val="3"/>
                <c:pt idx="0">
                  <c:v>Social</c:v>
                </c:pt>
                <c:pt idx="1">
                  <c:v>Infrastructure</c:v>
                </c:pt>
                <c:pt idx="2">
                  <c:v>Other</c:v>
                </c:pt>
              </c:strCache>
            </c:strRef>
          </c:cat>
          <c:val>
            <c:numRef>
              <c:f>Sheet1!$F$47:$F$49</c:f>
              <c:numCache>
                <c:formatCode>#,##0,,</c:formatCode>
                <c:ptCount val="3"/>
                <c:pt idx="0">
                  <c:v>25196760038.460003</c:v>
                </c:pt>
                <c:pt idx="1">
                  <c:v>34660411691.589996</c:v>
                </c:pt>
                <c:pt idx="2">
                  <c:v>38150379437.949997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325-9542-65BC6BFE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80159376"/>
        <c:axId val="1080160816"/>
      </c:barChart>
      <c:lineChart>
        <c:grouping val="standard"/>
        <c:varyColors val="0"/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7835768963117607E-2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</a:t>
                    </a:r>
                    <a:fld id="{46FBA776-1410-4FE5-B5F4-DADFC60C4EA6}" type="VALUE">
                      <a:rPr lang="en-US"/>
                      <a:pPr/>
                      <a:t>[WERT]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279-4325-9542-65BC6BFEF33A}"/>
                </c:ext>
              </c:extLst>
            </c:dLbl>
            <c:dLbl>
              <c:idx val="1"/>
              <c:layout>
                <c:manualLayout>
                  <c:x val="1.6701461377870562E-2"/>
                  <c:y val="-3.70370370370370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</a:t>
                    </a:r>
                    <a:fld id="{CB9421CA-40C4-487B-A0B6-D9CFD7163692}" type="VALUE">
                      <a:rPr lang="en-US"/>
                      <a:pPr/>
                      <a:t>[WERT]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279-4325-9542-65BC6BFEF33A}"/>
                </c:ext>
              </c:extLst>
            </c:dLbl>
            <c:dLbl>
              <c:idx val="2"/>
              <c:layout>
                <c:manualLayout>
                  <c:x val="2.5052192066805742E-2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</a:t>
                    </a:r>
                    <a:fld id="{5F58976B-9ADC-4D64-88DB-D1C313053849}" type="VALUE">
                      <a:rPr lang="en-US"/>
                      <a:pPr/>
                      <a:t>[WERT]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279-4325-9542-65BC6BFEF3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Sheet1!$E$47:$E$49</c:f>
              <c:strCache>
                <c:ptCount val="3"/>
                <c:pt idx="0">
                  <c:v>Social</c:v>
                </c:pt>
                <c:pt idx="1">
                  <c:v>Infrastructure</c:v>
                </c:pt>
                <c:pt idx="2">
                  <c:v>Other</c:v>
                </c:pt>
              </c:strCache>
            </c:strRef>
          </c:cat>
          <c:val>
            <c:numRef>
              <c:f>Sheet1!$G$47:$G$49</c:f>
              <c:numCache>
                <c:formatCode>0%</c:formatCode>
                <c:ptCount val="3"/>
                <c:pt idx="0">
                  <c:v>0.25708998682426915</c:v>
                </c:pt>
                <c:pt idx="1">
                  <c:v>0.35365042059031476</c:v>
                </c:pt>
                <c:pt idx="2">
                  <c:v>0.38925959258541604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9-4325-9542-65BC6BFEF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23600"/>
        <c:axId val="58616880"/>
      </c:lineChart>
      <c:catAx>
        <c:axId val="108015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160816"/>
        <c:crosses val="autoZero"/>
        <c:auto val="1"/>
        <c:lblAlgn val="ctr"/>
        <c:lblOffset val="100"/>
        <c:noMultiLvlLbl val="0"/>
      </c:catAx>
      <c:valAx>
        <c:axId val="1080160816"/>
        <c:scaling>
          <c:orientation val="minMax"/>
        </c:scaling>
        <c:delete val="0"/>
        <c:axPos val="l"/>
        <c:numFmt formatCode="#,##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159376"/>
        <c:crosses val="autoZero"/>
        <c:crossBetween val="between"/>
      </c:valAx>
      <c:valAx>
        <c:axId val="586168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23600"/>
        <c:crosses val="max"/>
        <c:crossBetween val="between"/>
      </c:valAx>
      <c:catAx>
        <c:axId val="5862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61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5. Commitment Volumes and Share to FCS Countries in IDA20 ($, Mn)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Sheet1!$E$56:$E$57</c:f>
              <c:strCache>
                <c:ptCount val="2"/>
                <c:pt idx="0">
                  <c:v>FCS</c:v>
                </c:pt>
                <c:pt idx="1">
                  <c:v>Non-FCS</c:v>
                </c:pt>
              </c:strCache>
            </c:strRef>
          </c:cat>
          <c:val>
            <c:numRef>
              <c:f>Sheet1!$F$56:$F$57</c:f>
              <c:numCache>
                <c:formatCode>#,##0,,</c:formatCode>
                <c:ptCount val="2"/>
                <c:pt idx="0">
                  <c:v>38633000000</c:v>
                </c:pt>
                <c:pt idx="1">
                  <c:v>59374551168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5-46DA-BC69-B1275462BB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634160"/>
        <c:axId val="58638000"/>
      </c:barChart>
      <c:lineChart>
        <c:grouping val="standard"/>
        <c:varyColors val="0"/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68615170494034E-2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</a:t>
                    </a:r>
                    <a:fld id="{F4943ADF-3377-4FAC-A0EE-96EC7A9D135F}" type="VALUE">
                      <a:rPr lang="en-US"/>
                      <a:pPr/>
                      <a:t>[WERT]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6C5-46DA-BC69-B1275462BB0B}"/>
                </c:ext>
              </c:extLst>
            </c:dLbl>
            <c:dLbl>
              <c:idx val="1"/>
              <c:layout>
                <c:manualLayout>
                  <c:x val="2.2268615170494086E-2"/>
                  <c:y val="-3.70370370370370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(</a:t>
                    </a:r>
                    <a:fld id="{92892A30-6267-4DE7-BD03-BC6FFE1D5876}" type="VALUE">
                      <a:rPr lang="en-US"/>
                      <a:pPr/>
                      <a:t>[WERT]</a:t>
                    </a:fld>
                    <a:r>
                      <a:rPr lang="en-US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C5-46DA-BC69-B1275462B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Sheet1!$E$56:$E$57</c:f>
              <c:strCache>
                <c:ptCount val="2"/>
                <c:pt idx="0">
                  <c:v>FCS</c:v>
                </c:pt>
                <c:pt idx="1">
                  <c:v>Non-FCS</c:v>
                </c:pt>
              </c:strCache>
            </c:strRef>
          </c:cat>
          <c:val>
            <c:numRef>
              <c:f>Sheet1!$G$56:$G$57</c:f>
              <c:numCache>
                <c:formatCode>0%</c:formatCode>
                <c:ptCount val="2"/>
                <c:pt idx="0">
                  <c:v>0.39418391276583475</c:v>
                </c:pt>
                <c:pt idx="1">
                  <c:v>0.60581608723416525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5-46DA-BC69-B1275462BB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8645200"/>
        <c:axId val="58645680"/>
      </c:lineChart>
      <c:catAx>
        <c:axId val="586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38000"/>
        <c:crosses val="autoZero"/>
        <c:auto val="1"/>
        <c:lblAlgn val="ctr"/>
        <c:lblOffset val="100"/>
        <c:noMultiLvlLbl val="0"/>
      </c:catAx>
      <c:valAx>
        <c:axId val="58638000"/>
        <c:scaling>
          <c:orientation val="minMax"/>
        </c:scaling>
        <c:delete val="0"/>
        <c:axPos val="l"/>
        <c:numFmt formatCode="#,##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34160"/>
        <c:crosses val="autoZero"/>
        <c:crossBetween val="between"/>
      </c:valAx>
      <c:valAx>
        <c:axId val="5864568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45200"/>
        <c:crosses val="max"/>
        <c:crossBetween val="between"/>
      </c:valAx>
      <c:catAx>
        <c:axId val="58645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8645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6. Commitment Volumes and Share to IDA-Only Countries in IDA20 ($, Mn)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Sheet1!$E$64:$E$65</c:f>
              <c:strCache>
                <c:ptCount val="2"/>
                <c:pt idx="0">
                  <c:v>IDA only</c:v>
                </c:pt>
                <c:pt idx="1">
                  <c:v>Others</c:v>
                </c:pt>
              </c:strCache>
            </c:strRef>
          </c:cat>
          <c:val>
            <c:numRef>
              <c:f>Sheet1!$F$64:$F$65</c:f>
              <c:numCache>
                <c:formatCode>#,##0,,</c:formatCode>
                <c:ptCount val="2"/>
                <c:pt idx="0">
                  <c:v>72672543388</c:v>
                </c:pt>
                <c:pt idx="1">
                  <c:v>25335007780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5-4974-AC25-9F561761C0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44704"/>
        <c:axId val="1323628912"/>
      </c:barChart>
      <c:lineChart>
        <c:grouping val="standard"/>
        <c:varyColors val="0"/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5034770514603566E-2"/>
                  <c:y val="-3.6908881199538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(</a:t>
                    </a:r>
                    <a:fld id="{312DF06E-F51F-431F-9E5B-C1A05BCA32D3}" type="VALUE">
                      <a:rPr lang="en-US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[WERT]</a:t>
                    </a:fld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9A5-4974-AC25-9F561761C0D0}"/>
                </c:ext>
              </c:extLst>
            </c:dLbl>
            <c:dLbl>
              <c:idx val="1"/>
              <c:layout>
                <c:manualLayout>
                  <c:x val="1.6689847009735644E-2"/>
                  <c:y val="-4.61361014994233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(</a:t>
                    </a:r>
                    <a:fld id="{42212376-277A-4923-B249-8B66CD8E158E}" type="VALUE">
                      <a:rPr lang="en-US" b="1">
                        <a:solidFill>
                          <a:sysClr val="windowText" lastClr="000000"/>
                        </a:solidFill>
                      </a:rPr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[WERT]</a:t>
                    </a:fld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9A5-4974-AC25-9F561761C0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Sheet1!$E$64:$E$65</c:f>
              <c:strCache>
                <c:ptCount val="2"/>
                <c:pt idx="0">
                  <c:v>IDA only</c:v>
                </c:pt>
                <c:pt idx="1">
                  <c:v>Others</c:v>
                </c:pt>
              </c:strCache>
            </c:strRef>
          </c:cat>
          <c:val>
            <c:numRef>
              <c:f>Sheet1!$G$64:$G$65</c:f>
              <c:numCache>
                <c:formatCode>0%</c:formatCode>
                <c:ptCount val="2"/>
                <c:pt idx="0">
                  <c:v>0.74149943062476986</c:v>
                </c:pt>
                <c:pt idx="1">
                  <c:v>0.25850056937523014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5-4974-AC25-9F561761C0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3629872"/>
        <c:axId val="1323634672"/>
      </c:lineChart>
      <c:catAx>
        <c:axId val="92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3628912"/>
        <c:crosses val="autoZero"/>
        <c:auto val="1"/>
        <c:lblAlgn val="ctr"/>
        <c:lblOffset val="100"/>
        <c:noMultiLvlLbl val="0"/>
      </c:catAx>
      <c:valAx>
        <c:axId val="1323628912"/>
        <c:scaling>
          <c:orientation val="minMax"/>
        </c:scaling>
        <c:delete val="0"/>
        <c:axPos val="l"/>
        <c:numFmt formatCode="#,##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4704"/>
        <c:crosses val="autoZero"/>
        <c:crossBetween val="between"/>
      </c:valAx>
      <c:valAx>
        <c:axId val="132363467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3629872"/>
        <c:crosses val="max"/>
        <c:crossBetween val="between"/>
      </c:valAx>
      <c:catAx>
        <c:axId val="1323629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23634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3</xdr:row>
      <xdr:rowOff>53975</xdr:rowOff>
    </xdr:from>
    <xdr:to>
      <xdr:col>19</xdr:col>
      <xdr:colOff>104775</xdr:colOff>
      <xdr:row>18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67C52B-9D2B-51FD-2D6E-59F648C65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530224</xdr:colOff>
      <xdr:row>3</xdr:row>
      <xdr:rowOff>23813</xdr:rowOff>
    </xdr:from>
    <xdr:to>
      <xdr:col>27</xdr:col>
      <xdr:colOff>215105</xdr:colOff>
      <xdr:row>18</xdr:row>
      <xdr:rowOff>30163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02C02C-27BB-1658-B724-487D17025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202406</xdr:colOff>
      <xdr:row>20</xdr:row>
      <xdr:rowOff>178593</xdr:rowOff>
    </xdr:from>
    <xdr:to>
      <xdr:col>19</xdr:col>
      <xdr:colOff>154780</xdr:colOff>
      <xdr:row>33</xdr:row>
      <xdr:rowOff>149225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ED47BB-AB57-402C-D1DB-203487F3C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477043</xdr:colOff>
      <xdr:row>20</xdr:row>
      <xdr:rowOff>197644</xdr:rowOff>
    </xdr:from>
    <xdr:to>
      <xdr:col>27</xdr:col>
      <xdr:colOff>261937</xdr:colOff>
      <xdr:row>33</xdr:row>
      <xdr:rowOff>168276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2620B9-AD4E-7BA8-E06B-14CD27251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220662</xdr:colOff>
      <xdr:row>36</xdr:row>
      <xdr:rowOff>105568</xdr:rowOff>
    </xdr:from>
    <xdr:to>
      <xdr:col>19</xdr:col>
      <xdr:colOff>130968</xdr:colOff>
      <xdr:row>50</xdr:row>
      <xdr:rowOff>102393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01064F8-0CCC-B190-F8AE-C23A50D84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568721</xdr:colOff>
      <xdr:row>36</xdr:row>
      <xdr:rowOff>30162</xdr:rowOff>
    </xdr:from>
    <xdr:to>
      <xdr:col>27</xdr:col>
      <xdr:colOff>279796</xdr:colOff>
      <xdr:row>50</xdr:row>
      <xdr:rowOff>61912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1ED46EF-C11E-5E97-7026-5FB9249F4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b563604\Downloads\Commitments_raw%20data.xlsx" TargetMode="External"/><Relationship Id="rId1" Type="http://schemas.openxmlformats.org/officeDocument/2006/relationships/externalLinkPath" Target="file:///C:\Users\wb563604\Downloads\Commitments_raw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b563604\AppData\Local\Microsoft\Windows\INetCache\Content.Outlook\DO2INGN2\IDA20%20Commitments%20Report.xlsx" TargetMode="External"/><Relationship Id="rId1" Type="http://schemas.openxmlformats.org/officeDocument/2006/relationships/externalLinkPath" Target="file:///C:\Users\wb563604\AppData\Local\Microsoft\Windows\INetCache\Content.Outlook\DO2INGN2\IDA20%20Commitments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RAW DATA"/>
    </sheetNames>
    <sheetDataSet>
      <sheetData sheetId="0">
        <row r="9">
          <cell r="J9">
            <v>1850518946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le"/>
      <sheetName val="Glossary"/>
      <sheetName val="Table of Contents"/>
      <sheetName val="Executive Summary"/>
      <sheetName val="Page 1"/>
      <sheetName val="Page 2"/>
      <sheetName val="Page 3"/>
      <sheetName val="Page 4"/>
      <sheetName val="Page 5"/>
      <sheetName val="Page 6"/>
      <sheetName val="Page 8"/>
      <sheetName val="Worksheet 1"/>
      <sheetName val="Worksheet 2"/>
      <sheetName val="Worksheet 3"/>
      <sheetName val="Worksheet 4"/>
      <sheetName val="Worksheet 5"/>
      <sheetName val="Worksheet 6"/>
      <sheetName val="Sector Data"/>
      <sheetName val="Project data"/>
      <sheetName val="Countrie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0">
          <cell r="M40">
            <v>38633000000</v>
          </cell>
          <cell r="N40">
            <v>59374551168</v>
          </cell>
        </row>
      </sheetData>
      <sheetData sheetId="14">
        <row r="101">
          <cell r="B101">
            <v>35078408946</v>
          </cell>
          <cell r="C101">
            <v>37726842960</v>
          </cell>
          <cell r="D101">
            <v>1200000000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9D98-7BB1-4730-87A0-6C8904E2332C}">
  <dimension ref="A5:L66"/>
  <sheetViews>
    <sheetView showGridLines="0" tabSelected="1" topLeftCell="D1" zoomScale="85" zoomScaleNormal="85" workbookViewId="0">
      <selection activeCell="AJ22" sqref="AJ22"/>
    </sheetView>
  </sheetViews>
  <sheetFormatPr baseColWidth="10" defaultColWidth="9" defaultRowHeight="14.25"/>
  <cols>
    <col min="1" max="2" width="9.125" hidden="1" customWidth="1"/>
    <col min="3" max="3" width="8.75" hidden="1" customWidth="1"/>
    <col min="4" max="4" width="3.625" customWidth="1"/>
    <col min="5" max="5" width="33.375" customWidth="1"/>
    <col min="6" max="6" width="19.875" customWidth="1"/>
    <col min="7" max="7" width="7.625" bestFit="1" customWidth="1"/>
    <col min="9" max="9" width="5.875" customWidth="1"/>
    <col min="10" max="10" width="9.125" hidden="1" customWidth="1"/>
    <col min="11" max="11" width="11.875" hidden="1" customWidth="1"/>
    <col min="12" max="12" width="9.125" hidden="1" customWidth="1"/>
  </cols>
  <sheetData>
    <row r="5" spans="5:8" ht="15.75">
      <c r="E5" s="16" t="s">
        <v>47</v>
      </c>
    </row>
    <row r="7" spans="5:8" ht="15">
      <c r="E7" s="3"/>
      <c r="F7" s="4" t="s">
        <v>10</v>
      </c>
      <c r="G7" s="4" t="s">
        <v>9</v>
      </c>
      <c r="H7" s="4" t="s">
        <v>8</v>
      </c>
    </row>
    <row r="8" spans="5:8">
      <c r="E8" s="3" t="s">
        <v>1</v>
      </c>
      <c r="F8" s="5">
        <v>58283164313</v>
      </c>
      <c r="G8" s="5">
        <v>59833794960</v>
      </c>
      <c r="H8" s="5">
        <v>69021957734</v>
      </c>
    </row>
    <row r="9" spans="5:8">
      <c r="E9" s="3" t="s">
        <v>2</v>
      </c>
      <c r="F9" s="5">
        <v>5026527064</v>
      </c>
      <c r="G9" s="5">
        <v>5896338000</v>
      </c>
      <c r="H9" s="5">
        <v>7754209334</v>
      </c>
    </row>
    <row r="10" spans="5:8">
      <c r="E10" s="3" t="s">
        <v>3</v>
      </c>
      <c r="F10" s="5">
        <v>1849500000</v>
      </c>
      <c r="G10" s="5">
        <v>1270500000</v>
      </c>
      <c r="H10" s="5">
        <v>2331200000</v>
      </c>
    </row>
    <row r="11" spans="5:8">
      <c r="E11" s="3" t="s">
        <v>4</v>
      </c>
      <c r="F11" s="5">
        <v>2585260000</v>
      </c>
      <c r="G11" s="5">
        <v>2112100000</v>
      </c>
      <c r="H11" s="5">
        <v>3904750000</v>
      </c>
    </row>
    <row r="12" spans="5:8">
      <c r="E12" s="3" t="s">
        <v>5</v>
      </c>
      <c r="F12" s="5">
        <v>6560480000</v>
      </c>
      <c r="G12" s="5">
        <v>3049000000</v>
      </c>
      <c r="H12" s="5">
        <v>6936900000</v>
      </c>
    </row>
    <row r="13" spans="5:8">
      <c r="E13" s="3" t="s">
        <v>6</v>
      </c>
      <c r="F13" s="5"/>
      <c r="G13" s="5"/>
      <c r="H13" s="5">
        <v>7970464100</v>
      </c>
    </row>
    <row r="14" spans="5:8">
      <c r="E14" s="3" t="s">
        <v>7</v>
      </c>
      <c r="F14" s="5">
        <v>2052290000</v>
      </c>
      <c r="G14" s="5">
        <f>1000000000+[1]Sheet1!$J$9</f>
        <v>2850518946</v>
      </c>
      <c r="H14" s="5">
        <v>88070000</v>
      </c>
    </row>
    <row r="15" spans="5:8" ht="15">
      <c r="E15" s="6" t="s">
        <v>0</v>
      </c>
      <c r="F15" s="7">
        <f>SUM(F8:F14)</f>
        <v>76357221377</v>
      </c>
      <c r="G15" s="7">
        <f>SUM(G8:G14)</f>
        <v>75012251906</v>
      </c>
      <c r="H15" s="7">
        <f>SUM(H8:H14)</f>
        <v>98007551168</v>
      </c>
    </row>
    <row r="17" spans="5:6">
      <c r="E17" s="15" t="s">
        <v>38</v>
      </c>
    </row>
    <row r="18" spans="5:6">
      <c r="E18" s="15" t="s">
        <v>29</v>
      </c>
    </row>
    <row r="19" spans="5:6">
      <c r="E19" s="15" t="s">
        <v>30</v>
      </c>
    </row>
    <row r="20" spans="5:6">
      <c r="E20" s="15"/>
    </row>
    <row r="21" spans="5:6" ht="15.75">
      <c r="E21" s="16" t="s">
        <v>32</v>
      </c>
    </row>
    <row r="23" spans="5:6" ht="26.45" customHeight="1">
      <c r="E23" s="3"/>
      <c r="F23" s="8" t="s">
        <v>37</v>
      </c>
    </row>
    <row r="24" spans="5:6" ht="15">
      <c r="E24" s="9" t="s">
        <v>10</v>
      </c>
      <c r="F24" s="10">
        <f>AVERAGE('[2]Worksheet 4'!$B$101:$D$101)</f>
        <v>24668417302</v>
      </c>
    </row>
    <row r="25" spans="5:6" ht="15">
      <c r="E25" s="9" t="s">
        <v>9</v>
      </c>
      <c r="F25" s="10">
        <v>37502625953</v>
      </c>
    </row>
    <row r="26" spans="5:6" ht="15">
      <c r="E26" s="9" t="s">
        <v>8</v>
      </c>
      <c r="F26" s="10">
        <v>32669183722.666668</v>
      </c>
    </row>
    <row r="28" spans="5:6" ht="59.25">
      <c r="E28" s="19" t="s">
        <v>31</v>
      </c>
    </row>
    <row r="31" spans="5:6" ht="15.75">
      <c r="E31" s="16" t="s">
        <v>33</v>
      </c>
    </row>
    <row r="33" spans="3:7" ht="30">
      <c r="E33" s="6" t="s">
        <v>11</v>
      </c>
      <c r="F33" s="17" t="s">
        <v>39</v>
      </c>
      <c r="G33" s="4" t="s">
        <v>22</v>
      </c>
    </row>
    <row r="34" spans="3:7">
      <c r="C34" s="18" t="s">
        <v>40</v>
      </c>
      <c r="D34" s="18"/>
      <c r="E34" s="3" t="s">
        <v>12</v>
      </c>
      <c r="F34" s="10">
        <v>38440950000</v>
      </c>
      <c r="G34" s="11">
        <f t="shared" ref="G34:G41" si="0">F34/$F$41</f>
        <v>0.39222436987642212</v>
      </c>
    </row>
    <row r="35" spans="3:7">
      <c r="C35" s="18" t="s">
        <v>41</v>
      </c>
      <c r="D35" s="18"/>
      <c r="E35" s="3" t="s">
        <v>13</v>
      </c>
      <c r="F35" s="10">
        <v>31214020000</v>
      </c>
      <c r="G35" s="11">
        <f t="shared" si="0"/>
        <v>0.31848586795617795</v>
      </c>
    </row>
    <row r="36" spans="3:7">
      <c r="C36" s="18" t="s">
        <v>42</v>
      </c>
      <c r="D36" s="18"/>
      <c r="E36" s="3" t="s">
        <v>14</v>
      </c>
      <c r="F36" s="10">
        <v>3403424069</v>
      </c>
      <c r="G36" s="11">
        <f t="shared" si="0"/>
        <v>3.472614128646076E-2</v>
      </c>
    </row>
    <row r="37" spans="3:7">
      <c r="C37" s="18" t="s">
        <v>43</v>
      </c>
      <c r="D37" s="18"/>
      <c r="E37" s="3" t="s">
        <v>15</v>
      </c>
      <c r="F37" s="10">
        <v>4181580000</v>
      </c>
      <c r="G37" s="11">
        <f t="shared" si="0"/>
        <v>4.2665896149492906E-2</v>
      </c>
    </row>
    <row r="38" spans="3:7">
      <c r="C38" s="18" t="s">
        <v>44</v>
      </c>
      <c r="D38" s="18"/>
      <c r="E38" s="3" t="s">
        <v>16</v>
      </c>
      <c r="F38" s="10">
        <v>1530957044</v>
      </c>
      <c r="G38" s="11">
        <f t="shared" si="0"/>
        <v>1.5620807027161657E-2</v>
      </c>
    </row>
    <row r="39" spans="3:7">
      <c r="C39" s="18" t="s">
        <v>45</v>
      </c>
      <c r="D39" s="18"/>
      <c r="E39" s="3" t="s">
        <v>17</v>
      </c>
      <c r="F39" s="10">
        <v>1367000000</v>
      </c>
      <c r="G39" s="11">
        <f t="shared" si="0"/>
        <v>1.3947904867623434E-2</v>
      </c>
    </row>
    <row r="40" spans="3:7">
      <c r="C40" s="18" t="s">
        <v>46</v>
      </c>
      <c r="D40" s="18"/>
      <c r="E40" s="3" t="s">
        <v>18</v>
      </c>
      <c r="F40" s="10">
        <v>17869620055</v>
      </c>
      <c r="G40" s="11">
        <f t="shared" si="0"/>
        <v>0.1823290128366612</v>
      </c>
    </row>
    <row r="41" spans="3:7" ht="15">
      <c r="E41" s="6" t="s">
        <v>0</v>
      </c>
      <c r="F41" s="12">
        <f>SUM(F34:F40)</f>
        <v>98007551168</v>
      </c>
      <c r="G41" s="13">
        <f t="shared" si="0"/>
        <v>1</v>
      </c>
    </row>
    <row r="42" spans="3:7">
      <c r="F42" s="1"/>
      <c r="G42" s="2"/>
    </row>
    <row r="44" spans="3:7" ht="15.75">
      <c r="E44" s="16" t="s">
        <v>34</v>
      </c>
    </row>
    <row r="46" spans="3:7" ht="30">
      <c r="E46" s="6" t="s">
        <v>19</v>
      </c>
      <c r="F46" s="17" t="s">
        <v>39</v>
      </c>
      <c r="G46" s="4" t="s">
        <v>22</v>
      </c>
    </row>
    <row r="47" spans="3:7">
      <c r="E47" s="3" t="s">
        <v>20</v>
      </c>
      <c r="F47" s="10">
        <v>25196760038.460003</v>
      </c>
      <c r="G47" s="11">
        <v>0.25708998682426915</v>
      </c>
    </row>
    <row r="48" spans="3:7">
      <c r="E48" s="3" t="s">
        <v>21</v>
      </c>
      <c r="F48" s="10">
        <v>34660411691.589996</v>
      </c>
      <c r="G48" s="11">
        <v>0.35365042059031476</v>
      </c>
    </row>
    <row r="49" spans="5:7">
      <c r="E49" s="3" t="s">
        <v>7</v>
      </c>
      <c r="F49" s="10">
        <v>38150379437.949997</v>
      </c>
      <c r="G49" s="11">
        <v>0.38925959258541604</v>
      </c>
    </row>
    <row r="50" spans="5:7" ht="15">
      <c r="E50" s="6" t="s">
        <v>0</v>
      </c>
      <c r="F50" s="12">
        <v>98007551168</v>
      </c>
      <c r="G50" s="13">
        <v>1</v>
      </c>
    </row>
    <row r="53" spans="5:7" ht="15.75">
      <c r="E53" s="16" t="s">
        <v>35</v>
      </c>
    </row>
    <row r="55" spans="5:7" ht="30">
      <c r="E55" s="6" t="s">
        <v>28</v>
      </c>
      <c r="F55" s="17" t="s">
        <v>39</v>
      </c>
      <c r="G55" s="4" t="s">
        <v>22</v>
      </c>
    </row>
    <row r="56" spans="5:7">
      <c r="E56" s="3" t="s">
        <v>23</v>
      </c>
      <c r="F56" s="10">
        <f>'[2]Worksheet 3'!$M$40</f>
        <v>38633000000</v>
      </c>
      <c r="G56" s="11">
        <f>F56/F58</f>
        <v>0.39418391276583475</v>
      </c>
    </row>
    <row r="57" spans="5:7">
      <c r="E57" s="3" t="s">
        <v>24</v>
      </c>
      <c r="F57" s="10">
        <f>'[2]Worksheet 3'!$N$40</f>
        <v>59374551168</v>
      </c>
      <c r="G57" s="11">
        <f>F57/F58</f>
        <v>0.60581608723416525</v>
      </c>
    </row>
    <row r="58" spans="5:7" ht="15">
      <c r="E58" s="6" t="s">
        <v>0</v>
      </c>
      <c r="F58" s="12">
        <f>SUM(F56:F57)</f>
        <v>98007551168</v>
      </c>
      <c r="G58" s="13">
        <f>F58/F58</f>
        <v>1</v>
      </c>
    </row>
    <row r="61" spans="5:7" ht="15.75">
      <c r="E61" s="16" t="s">
        <v>36</v>
      </c>
    </row>
    <row r="63" spans="5:7" ht="30">
      <c r="E63" s="14" t="s">
        <v>27</v>
      </c>
      <c r="F63" s="17" t="s">
        <v>39</v>
      </c>
      <c r="G63" s="4" t="s">
        <v>22</v>
      </c>
    </row>
    <row r="64" spans="5:7">
      <c r="E64" s="3" t="s">
        <v>25</v>
      </c>
      <c r="F64" s="10">
        <v>72672543388</v>
      </c>
      <c r="G64" s="11">
        <f>F64/F66</f>
        <v>0.74149943062476986</v>
      </c>
    </row>
    <row r="65" spans="5:7">
      <c r="E65" s="3" t="s">
        <v>26</v>
      </c>
      <c r="F65" s="10">
        <v>25335007780</v>
      </c>
      <c r="G65" s="11">
        <f>F65/F66</f>
        <v>0.25850056937523014</v>
      </c>
    </row>
    <row r="66" spans="5:7" ht="15">
      <c r="E66" s="6" t="s">
        <v>0</v>
      </c>
      <c r="F66" s="12">
        <f>SUM(F64:F65)</f>
        <v>98007551168</v>
      </c>
      <c r="G66" s="13">
        <f>F66/F66</f>
        <v>1</v>
      </c>
    </row>
  </sheetData>
  <pageMargins left="0.7" right="0.7" top="0.75" bottom="0.75" header="0.3" footer="0.3"/>
  <pageSetup orientation="portrait" r:id="rId1"/>
  <headerFooter>
    <oddFooter>&amp;R_x000D_&amp;1#&amp;"Aptos"&amp;10&amp;K000000 Official Use Only</oddFooter>
  </headerFooter>
  <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Sheet1</vt:lpstr>
      <vt:lpstr>Sheet1!Druckbereich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Arvind Balaji Rajasekaran</dc:creator>
  <cp:lastModifiedBy>Perauer Susi</cp:lastModifiedBy>
  <dcterms:created xsi:type="dcterms:W3CDTF">2025-12-01T21:21:13Z</dcterms:created>
  <dcterms:modified xsi:type="dcterms:W3CDTF">2026-01-16T09:11:02Z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MSIP_Label_f1bf45b6-5649-4236-82a3-f45024cd282e_Enabled" pid="2" fmtid="{D5CDD505-2E9C-101B-9397-08002B2CF9AE}">
    <vt:lpwstr>true</vt:lpwstr>
  </property>
  <property name="MSIP_Label_f1bf45b6-5649-4236-82a3-f45024cd282e_SetDate" pid="3" fmtid="{D5CDD505-2E9C-101B-9397-08002B2CF9AE}">
    <vt:lpwstr>2025-12-02T19:55:29Z</vt:lpwstr>
  </property>
  <property name="MSIP_Label_f1bf45b6-5649-4236-82a3-f45024cd282e_Method" pid="4" fmtid="{D5CDD505-2E9C-101B-9397-08002B2CF9AE}">
    <vt:lpwstr>Standard</vt:lpwstr>
  </property>
  <property name="MSIP_Label_f1bf45b6-5649-4236-82a3-f45024cd282e_Name" pid="5" fmtid="{D5CDD505-2E9C-101B-9397-08002B2CF9AE}">
    <vt:lpwstr>Official Use Only</vt:lpwstr>
  </property>
  <property name="MSIP_Label_f1bf45b6-5649-4236-82a3-f45024cd282e_SiteId" pid="6" fmtid="{D5CDD505-2E9C-101B-9397-08002B2CF9AE}">
    <vt:lpwstr>31a2fec0-266b-4c67-b56e-2796d8f59c36</vt:lpwstr>
  </property>
  <property name="MSIP_Label_f1bf45b6-5649-4236-82a3-f45024cd282e_ActionId" pid="7" fmtid="{D5CDD505-2E9C-101B-9397-08002B2CF9AE}">
    <vt:lpwstr>f69619e2-790e-4864-aa95-1b042fede10b</vt:lpwstr>
  </property>
  <property name="MSIP_Label_f1bf45b6-5649-4236-82a3-f45024cd282e_ContentBits" pid="8" fmtid="{D5CDD505-2E9C-101B-9397-08002B2CF9AE}">
    <vt:lpwstr>2</vt:lpwstr>
  </property>
  <property name="MSIP_Label_f1bf45b6-5649-4236-82a3-f45024cd282e_Tag" pid="9" fmtid="{D5CDD505-2E9C-101B-9397-08002B2CF9AE}">
    <vt:lpwstr>10, 3, 0, 1</vt:lpwstr>
  </property>
  <property name="FSC$NOPARSEFILE" pid="10" fmtid="{D5CDD505-2E9C-101B-9397-08002B2CF9AE}">
    <vt:bool>true</vt:bool>
  </property>
</Properties>
</file>